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Ясли" sheetId="1" r:id="rId1"/>
  </sheets>
  <calcPr calcId="125725"/>
</workbook>
</file>

<file path=xl/calcChain.xml><?xml version="1.0" encoding="utf-8"?>
<calcChain xmlns="http://schemas.openxmlformats.org/spreadsheetml/2006/main">
  <c r="H469" i="1"/>
  <c r="G469"/>
  <c r="F469"/>
  <c r="E469"/>
  <c r="D469"/>
  <c r="C799" l="1"/>
  <c r="E751"/>
  <c r="F751"/>
  <c r="G751"/>
  <c r="H751"/>
  <c r="D751"/>
  <c r="H794"/>
  <c r="G794"/>
  <c r="F794"/>
  <c r="E794"/>
  <c r="D794"/>
  <c r="H782"/>
  <c r="H798" s="1"/>
  <c r="G782"/>
  <c r="G798" s="1"/>
  <c r="F782"/>
  <c r="F798" s="1"/>
  <c r="E782"/>
  <c r="E798" s="1"/>
  <c r="D782"/>
  <c r="D798" s="1"/>
  <c r="H779"/>
  <c r="G779"/>
  <c r="F779"/>
  <c r="E779"/>
  <c r="D779"/>
  <c r="H775"/>
  <c r="G775"/>
  <c r="F775"/>
  <c r="E775"/>
  <c r="D775"/>
  <c r="H771"/>
  <c r="G771"/>
  <c r="F771"/>
  <c r="E771"/>
  <c r="D771"/>
  <c r="H763"/>
  <c r="G763"/>
  <c r="F763"/>
  <c r="E763"/>
  <c r="D763"/>
  <c r="H753"/>
  <c r="G753"/>
  <c r="F753"/>
  <c r="E753"/>
  <c r="D753"/>
  <c r="H748"/>
  <c r="H750" s="1"/>
  <c r="G748"/>
  <c r="G750" s="1"/>
  <c r="F748"/>
  <c r="F750" s="1"/>
  <c r="E748"/>
  <c r="E750" s="1"/>
  <c r="D748"/>
  <c r="D750" s="1"/>
  <c r="H742"/>
  <c r="G742"/>
  <c r="F742"/>
  <c r="E742"/>
  <c r="D742"/>
  <c r="H735"/>
  <c r="G735"/>
  <c r="F735"/>
  <c r="E735"/>
  <c r="D735"/>
  <c r="H733"/>
  <c r="G733"/>
  <c r="F733"/>
  <c r="E733"/>
  <c r="D733"/>
  <c r="H731"/>
  <c r="G731"/>
  <c r="G747" s="1"/>
  <c r="F731"/>
  <c r="E731"/>
  <c r="E747" s="1"/>
  <c r="D731"/>
  <c r="C713"/>
  <c r="H709"/>
  <c r="G709"/>
  <c r="F709"/>
  <c r="E709"/>
  <c r="D709"/>
  <c r="H707"/>
  <c r="G707"/>
  <c r="G712" s="1"/>
  <c r="F707"/>
  <c r="E707"/>
  <c r="E712" s="1"/>
  <c r="D707"/>
  <c r="H704"/>
  <c r="G704"/>
  <c r="F704"/>
  <c r="E704"/>
  <c r="D704"/>
  <c r="H700"/>
  <c r="G700"/>
  <c r="F700"/>
  <c r="E700"/>
  <c r="D700"/>
  <c r="H695"/>
  <c r="G695"/>
  <c r="F695"/>
  <c r="E695"/>
  <c r="D695"/>
  <c r="E689"/>
  <c r="F689"/>
  <c r="G689"/>
  <c r="H689"/>
  <c r="D689"/>
  <c r="H679"/>
  <c r="G679"/>
  <c r="F679"/>
  <c r="E679"/>
  <c r="D679"/>
  <c r="E675"/>
  <c r="F675"/>
  <c r="G675"/>
  <c r="H675"/>
  <c r="D675"/>
  <c r="H672"/>
  <c r="H674" s="1"/>
  <c r="G672"/>
  <c r="G674" s="1"/>
  <c r="F672"/>
  <c r="F674" s="1"/>
  <c r="E672"/>
  <c r="E674" s="1"/>
  <c r="D672"/>
  <c r="D674" s="1"/>
  <c r="H666"/>
  <c r="G666"/>
  <c r="F666"/>
  <c r="E666"/>
  <c r="D666"/>
  <c r="H658"/>
  <c r="G658"/>
  <c r="F658"/>
  <c r="E658"/>
  <c r="D658"/>
  <c r="H656"/>
  <c r="G656"/>
  <c r="F656"/>
  <c r="E656"/>
  <c r="D656"/>
  <c r="H654"/>
  <c r="G654"/>
  <c r="F654"/>
  <c r="E654"/>
  <c r="D654"/>
  <c r="C641"/>
  <c r="H637"/>
  <c r="G637"/>
  <c r="F637"/>
  <c r="E637"/>
  <c r="D637"/>
  <c r="H628"/>
  <c r="H640" s="1"/>
  <c r="G628"/>
  <c r="G640" s="1"/>
  <c r="F628"/>
  <c r="F640" s="1"/>
  <c r="E628"/>
  <c r="E640" s="1"/>
  <c r="D628"/>
  <c r="D640" s="1"/>
  <c r="H625"/>
  <c r="G625"/>
  <c r="F625"/>
  <c r="E625"/>
  <c r="D625"/>
  <c r="H621"/>
  <c r="G621"/>
  <c r="F621"/>
  <c r="E621"/>
  <c r="D621"/>
  <c r="H612"/>
  <c r="G612"/>
  <c r="F612"/>
  <c r="E612"/>
  <c r="D612"/>
  <c r="H602"/>
  <c r="G602"/>
  <c r="F602"/>
  <c r="E602"/>
  <c r="D602"/>
  <c r="H598"/>
  <c r="H627" s="1"/>
  <c r="G598"/>
  <c r="F598"/>
  <c r="F627" s="1"/>
  <c r="E598"/>
  <c r="D598"/>
  <c r="D627" s="1"/>
  <c r="H595"/>
  <c r="H597" s="1"/>
  <c r="G595"/>
  <c r="G597" s="1"/>
  <c r="F595"/>
  <c r="F597" s="1"/>
  <c r="E595"/>
  <c r="E597" s="1"/>
  <c r="D595"/>
  <c r="D597" s="1"/>
  <c r="H589"/>
  <c r="G589"/>
  <c r="F589"/>
  <c r="E589"/>
  <c r="D589"/>
  <c r="H582"/>
  <c r="G582"/>
  <c r="F582"/>
  <c r="E582"/>
  <c r="D582"/>
  <c r="H580"/>
  <c r="G580"/>
  <c r="F580"/>
  <c r="E580"/>
  <c r="D580"/>
  <c r="H578"/>
  <c r="G578"/>
  <c r="G594" s="1"/>
  <c r="F578"/>
  <c r="E578"/>
  <c r="E594" s="1"/>
  <c r="D578"/>
  <c r="C538"/>
  <c r="E499"/>
  <c r="F499"/>
  <c r="G499"/>
  <c r="H499"/>
  <c r="D499"/>
  <c r="E483"/>
  <c r="F483"/>
  <c r="G483"/>
  <c r="H483"/>
  <c r="D483"/>
  <c r="H535"/>
  <c r="G535"/>
  <c r="F535"/>
  <c r="E535"/>
  <c r="D535"/>
  <c r="H530"/>
  <c r="G530"/>
  <c r="F530"/>
  <c r="E530"/>
  <c r="D530"/>
  <c r="H521"/>
  <c r="G521"/>
  <c r="F521"/>
  <c r="E521"/>
  <c r="D521"/>
  <c r="H518"/>
  <c r="G518"/>
  <c r="F518"/>
  <c r="E518"/>
  <c r="D518"/>
  <c r="H514"/>
  <c r="G514"/>
  <c r="F514"/>
  <c r="E514"/>
  <c r="D514"/>
  <c r="H509"/>
  <c r="G509"/>
  <c r="F509"/>
  <c r="E509"/>
  <c r="D509"/>
  <c r="H491"/>
  <c r="G491"/>
  <c r="F491"/>
  <c r="E491"/>
  <c r="D491"/>
  <c r="H480"/>
  <c r="H482" s="1"/>
  <c r="G480"/>
  <c r="G482" s="1"/>
  <c r="F480"/>
  <c r="F482" s="1"/>
  <c r="E480"/>
  <c r="E482" s="1"/>
  <c r="D480"/>
  <c r="D482" s="1"/>
  <c r="H474"/>
  <c r="G474"/>
  <c r="F474"/>
  <c r="E474"/>
  <c r="D474"/>
  <c r="H465"/>
  <c r="G465"/>
  <c r="F465"/>
  <c r="E465"/>
  <c r="D465"/>
  <c r="H467"/>
  <c r="G467"/>
  <c r="F467"/>
  <c r="E467"/>
  <c r="D467"/>
  <c r="H463"/>
  <c r="G463"/>
  <c r="F463"/>
  <c r="E463"/>
  <c r="D463"/>
  <c r="C456"/>
  <c r="H451"/>
  <c r="G451"/>
  <c r="F451"/>
  <c r="E451"/>
  <c r="D451"/>
  <c r="H441"/>
  <c r="G441"/>
  <c r="F441"/>
  <c r="E441"/>
  <c r="D441"/>
  <c r="H438"/>
  <c r="G438"/>
  <c r="F438"/>
  <c r="E438"/>
  <c r="D438"/>
  <c r="H434"/>
  <c r="G434"/>
  <c r="F434"/>
  <c r="E434"/>
  <c r="D434"/>
  <c r="H423"/>
  <c r="G423"/>
  <c r="F423"/>
  <c r="E423"/>
  <c r="D423"/>
  <c r="H413"/>
  <c r="G413"/>
  <c r="F413"/>
  <c r="E413"/>
  <c r="D413"/>
  <c r="H409"/>
  <c r="G409"/>
  <c r="F409"/>
  <c r="E409"/>
  <c r="D409"/>
  <c r="H406"/>
  <c r="H408" s="1"/>
  <c r="G406"/>
  <c r="G408" s="1"/>
  <c r="F406"/>
  <c r="F408" s="1"/>
  <c r="E406"/>
  <c r="E408" s="1"/>
  <c r="D406"/>
  <c r="D408" s="1"/>
  <c r="H400"/>
  <c r="G400"/>
  <c r="F400"/>
  <c r="E400"/>
  <c r="D400"/>
  <c r="H392"/>
  <c r="G392"/>
  <c r="F392"/>
  <c r="E392"/>
  <c r="D392"/>
  <c r="H390"/>
  <c r="G390"/>
  <c r="F390"/>
  <c r="E390"/>
  <c r="D390"/>
  <c r="H388"/>
  <c r="G388"/>
  <c r="F388"/>
  <c r="E388"/>
  <c r="D388"/>
  <c r="E627" l="1"/>
  <c r="E641" s="1"/>
  <c r="G627"/>
  <c r="G641" s="1"/>
  <c r="D747"/>
  <c r="D799" s="1"/>
  <c r="D781"/>
  <c r="G781"/>
  <c r="G799" s="1"/>
  <c r="E781"/>
  <c r="E799" s="1"/>
  <c r="H781"/>
  <c r="F781"/>
  <c r="E671"/>
  <c r="G671"/>
  <c r="F747"/>
  <c r="F799" s="1"/>
  <c r="H747"/>
  <c r="H799" s="1"/>
  <c r="E520"/>
  <c r="G520"/>
  <c r="H520"/>
  <c r="F520"/>
  <c r="D520"/>
  <c r="D594"/>
  <c r="D641" s="1"/>
  <c r="F594"/>
  <c r="H594"/>
  <c r="H641" s="1"/>
  <c r="D671"/>
  <c r="F671"/>
  <c r="H671"/>
  <c r="D706"/>
  <c r="G706"/>
  <c r="G713" s="1"/>
  <c r="E706"/>
  <c r="E713" s="1"/>
  <c r="F706"/>
  <c r="H706"/>
  <c r="F641"/>
  <c r="D405"/>
  <c r="F405"/>
  <c r="H405"/>
  <c r="F479"/>
  <c r="H479"/>
  <c r="D712"/>
  <c r="F712"/>
  <c r="F713" s="1"/>
  <c r="H712"/>
  <c r="E440"/>
  <c r="G440"/>
  <c r="F440"/>
  <c r="H440"/>
  <c r="E455"/>
  <c r="G455"/>
  <c r="E479"/>
  <c r="G479"/>
  <c r="D479"/>
  <c r="D440"/>
  <c r="D537"/>
  <c r="F537"/>
  <c r="H537"/>
  <c r="E537"/>
  <c r="G537"/>
  <c r="E405"/>
  <c r="G405"/>
  <c r="D455"/>
  <c r="F455"/>
  <c r="F456" s="1"/>
  <c r="H455"/>
  <c r="G456" l="1"/>
  <c r="E538"/>
  <c r="H713"/>
  <c r="D713"/>
  <c r="F538"/>
  <c r="E456"/>
  <c r="G538"/>
  <c r="H538"/>
  <c r="D538"/>
  <c r="H456"/>
  <c r="D456"/>
  <c r="C372" l="1"/>
  <c r="E332"/>
  <c r="F332"/>
  <c r="G332"/>
  <c r="H332"/>
  <c r="D332"/>
  <c r="H369"/>
  <c r="G369"/>
  <c r="F369"/>
  <c r="E369"/>
  <c r="D369"/>
  <c r="H360"/>
  <c r="G360"/>
  <c r="F360"/>
  <c r="E360"/>
  <c r="D360"/>
  <c r="H357"/>
  <c r="G357"/>
  <c r="F357"/>
  <c r="E357"/>
  <c r="D357"/>
  <c r="H353"/>
  <c r="G353"/>
  <c r="F353"/>
  <c r="E353"/>
  <c r="D353"/>
  <c r="H345"/>
  <c r="G345"/>
  <c r="F345"/>
  <c r="E345"/>
  <c r="D345"/>
  <c r="H337"/>
  <c r="H359" s="1"/>
  <c r="G337"/>
  <c r="F337"/>
  <c r="F359" s="1"/>
  <c r="E337"/>
  <c r="D337"/>
  <c r="D359" s="1"/>
  <c r="H329"/>
  <c r="H331" s="1"/>
  <c r="G329"/>
  <c r="G331" s="1"/>
  <c r="F329"/>
  <c r="F331" s="1"/>
  <c r="E329"/>
  <c r="E331" s="1"/>
  <c r="D329"/>
  <c r="D331" s="1"/>
  <c r="D312"/>
  <c r="E312"/>
  <c r="F312"/>
  <c r="G312"/>
  <c r="H312"/>
  <c r="D314"/>
  <c r="E314"/>
  <c r="F314"/>
  <c r="G314"/>
  <c r="H314"/>
  <c r="D316"/>
  <c r="E316"/>
  <c r="F316"/>
  <c r="G316"/>
  <c r="H316"/>
  <c r="D323"/>
  <c r="E323"/>
  <c r="F323"/>
  <c r="G323"/>
  <c r="H323"/>
  <c r="C302"/>
  <c r="H299"/>
  <c r="G299"/>
  <c r="F299"/>
  <c r="E299"/>
  <c r="D299"/>
  <c r="H297"/>
  <c r="G297"/>
  <c r="F297"/>
  <c r="E297"/>
  <c r="D297"/>
  <c r="H292"/>
  <c r="G292"/>
  <c r="F292"/>
  <c r="E292"/>
  <c r="D292"/>
  <c r="H290"/>
  <c r="G290"/>
  <c r="F290"/>
  <c r="E290"/>
  <c r="D290"/>
  <c r="H287"/>
  <c r="G287"/>
  <c r="F287"/>
  <c r="E287"/>
  <c r="D287"/>
  <c r="H283"/>
  <c r="G283"/>
  <c r="F283"/>
  <c r="E283"/>
  <c r="D283"/>
  <c r="H275"/>
  <c r="G275"/>
  <c r="F275"/>
  <c r="E275"/>
  <c r="D275"/>
  <c r="H270"/>
  <c r="G270"/>
  <c r="F270"/>
  <c r="E270"/>
  <c r="D270"/>
  <c r="H262"/>
  <c r="G262"/>
  <c r="F262"/>
  <c r="E262"/>
  <c r="D262"/>
  <c r="H256"/>
  <c r="G256"/>
  <c r="F256"/>
  <c r="E256"/>
  <c r="D256"/>
  <c r="H253"/>
  <c r="H255" s="1"/>
  <c r="G253"/>
  <c r="G255" s="1"/>
  <c r="F253"/>
  <c r="F255" s="1"/>
  <c r="E253"/>
  <c r="E255" s="1"/>
  <c r="D253"/>
  <c r="D255" s="1"/>
  <c r="E239"/>
  <c r="F239"/>
  <c r="G239"/>
  <c r="H239"/>
  <c r="D239"/>
  <c r="H248"/>
  <c r="G248"/>
  <c r="F248"/>
  <c r="E248"/>
  <c r="D248"/>
  <c r="H237"/>
  <c r="G237"/>
  <c r="F237"/>
  <c r="E237"/>
  <c r="D237"/>
  <c r="H235"/>
  <c r="G235"/>
  <c r="F235"/>
  <c r="E235"/>
  <c r="D235"/>
  <c r="C226"/>
  <c r="H223"/>
  <c r="G223"/>
  <c r="F223"/>
  <c r="E223"/>
  <c r="D223"/>
  <c r="H219"/>
  <c r="G219"/>
  <c r="F219"/>
  <c r="E219"/>
  <c r="D219"/>
  <c r="H211"/>
  <c r="G211"/>
  <c r="F211"/>
  <c r="E211"/>
  <c r="D211"/>
  <c r="H208"/>
  <c r="G208"/>
  <c r="F208"/>
  <c r="E208"/>
  <c r="D208"/>
  <c r="H204"/>
  <c r="G204"/>
  <c r="F204"/>
  <c r="E204"/>
  <c r="D204"/>
  <c r="E200"/>
  <c r="F200"/>
  <c r="G200"/>
  <c r="H200"/>
  <c r="D200"/>
  <c r="H195"/>
  <c r="G195"/>
  <c r="F195"/>
  <c r="E195"/>
  <c r="D195"/>
  <c r="E184"/>
  <c r="F184"/>
  <c r="G184"/>
  <c r="H184"/>
  <c r="D184"/>
  <c r="E180"/>
  <c r="F180"/>
  <c r="G180"/>
  <c r="H180"/>
  <c r="D180"/>
  <c r="H177"/>
  <c r="H179" s="1"/>
  <c r="G177"/>
  <c r="G179" s="1"/>
  <c r="F177"/>
  <c r="F179" s="1"/>
  <c r="E177"/>
  <c r="E179" s="1"/>
  <c r="D177"/>
  <c r="D179" s="1"/>
  <c r="H171"/>
  <c r="G171"/>
  <c r="F171"/>
  <c r="E171"/>
  <c r="D171"/>
  <c r="E164"/>
  <c r="F164"/>
  <c r="G164"/>
  <c r="H164"/>
  <c r="D164"/>
  <c r="H160"/>
  <c r="G160"/>
  <c r="F160"/>
  <c r="E160"/>
  <c r="D160"/>
  <c r="H162"/>
  <c r="G162"/>
  <c r="F162"/>
  <c r="E162"/>
  <c r="D162"/>
  <c r="H158"/>
  <c r="G158"/>
  <c r="F158"/>
  <c r="E158"/>
  <c r="D158"/>
  <c r="C143"/>
  <c r="H140"/>
  <c r="G140"/>
  <c r="F140"/>
  <c r="E140"/>
  <c r="D140"/>
  <c r="H138"/>
  <c r="G138"/>
  <c r="F138"/>
  <c r="E138"/>
  <c r="D138"/>
  <c r="H135"/>
  <c r="G135"/>
  <c r="F135"/>
  <c r="E135"/>
  <c r="D135"/>
  <c r="H131"/>
  <c r="G131"/>
  <c r="F131"/>
  <c r="E131"/>
  <c r="D131"/>
  <c r="H126"/>
  <c r="G126"/>
  <c r="F126"/>
  <c r="E126"/>
  <c r="D126"/>
  <c r="H118"/>
  <c r="G118"/>
  <c r="F118"/>
  <c r="E118"/>
  <c r="D118"/>
  <c r="H111"/>
  <c r="G111"/>
  <c r="F111"/>
  <c r="E111"/>
  <c r="D111"/>
  <c r="H103"/>
  <c r="G103"/>
  <c r="F103"/>
  <c r="E103"/>
  <c r="D103"/>
  <c r="H100"/>
  <c r="H102" s="1"/>
  <c r="G100"/>
  <c r="G102" s="1"/>
  <c r="F100"/>
  <c r="F102" s="1"/>
  <c r="E100"/>
  <c r="E102" s="1"/>
  <c r="D100"/>
  <c r="D102" s="1"/>
  <c r="H94"/>
  <c r="G94"/>
  <c r="F94"/>
  <c r="E94"/>
  <c r="D94"/>
  <c r="H89"/>
  <c r="G89"/>
  <c r="F89"/>
  <c r="E89"/>
  <c r="D89"/>
  <c r="H87"/>
  <c r="G87"/>
  <c r="F87"/>
  <c r="E87"/>
  <c r="D87"/>
  <c r="H85"/>
  <c r="G85"/>
  <c r="F85"/>
  <c r="E85"/>
  <c r="D85"/>
  <c r="H83"/>
  <c r="G83"/>
  <c r="F83"/>
  <c r="E83"/>
  <c r="D83"/>
  <c r="C76"/>
  <c r="H72"/>
  <c r="G72"/>
  <c r="F72"/>
  <c r="E72"/>
  <c r="D72"/>
  <c r="H60"/>
  <c r="H75" s="1"/>
  <c r="G60"/>
  <c r="G75" s="1"/>
  <c r="F60"/>
  <c r="F75" s="1"/>
  <c r="E60"/>
  <c r="E75" s="1"/>
  <c r="D60"/>
  <c r="D75" s="1"/>
  <c r="H57"/>
  <c r="G57"/>
  <c r="F57"/>
  <c r="E57"/>
  <c r="D57"/>
  <c r="H53"/>
  <c r="G53"/>
  <c r="F53"/>
  <c r="E53"/>
  <c r="D53"/>
  <c r="H50"/>
  <c r="G50"/>
  <c r="F50"/>
  <c r="E50"/>
  <c r="D50"/>
  <c r="H33"/>
  <c r="G33"/>
  <c r="F33"/>
  <c r="E33"/>
  <c r="D33"/>
  <c r="H41"/>
  <c r="G41"/>
  <c r="F41"/>
  <c r="E41"/>
  <c r="D41"/>
  <c r="E28"/>
  <c r="F28"/>
  <c r="G28"/>
  <c r="H28"/>
  <c r="D28"/>
  <c r="H25"/>
  <c r="H27" s="1"/>
  <c r="H808" s="1"/>
  <c r="H817" s="1"/>
  <c r="G25"/>
  <c r="G27" s="1"/>
  <c r="G808" s="1"/>
  <c r="G817" s="1"/>
  <c r="C817" s="1"/>
  <c r="F25"/>
  <c r="F27" s="1"/>
  <c r="F808" s="1"/>
  <c r="F817" s="1"/>
  <c r="E25"/>
  <c r="E27" s="1"/>
  <c r="E808" s="1"/>
  <c r="E817" s="1"/>
  <c r="D25"/>
  <c r="D27" s="1"/>
  <c r="D808" s="1"/>
  <c r="D817" s="1"/>
  <c r="E11"/>
  <c r="F11"/>
  <c r="G11"/>
  <c r="H11"/>
  <c r="D11"/>
  <c r="H19"/>
  <c r="G19"/>
  <c r="F19"/>
  <c r="E19"/>
  <c r="D19"/>
  <c r="H9"/>
  <c r="G9"/>
  <c r="F9"/>
  <c r="E9"/>
  <c r="D9"/>
  <c r="H7"/>
  <c r="G7"/>
  <c r="F7"/>
  <c r="E7"/>
  <c r="D7"/>
  <c r="H5"/>
  <c r="H24" s="1"/>
  <c r="G5"/>
  <c r="G24" s="1"/>
  <c r="F5"/>
  <c r="F24" s="1"/>
  <c r="E5"/>
  <c r="E24" s="1"/>
  <c r="D5"/>
  <c r="E252" l="1"/>
  <c r="G252"/>
  <c r="E289"/>
  <c r="G289"/>
  <c r="F252"/>
  <c r="H252"/>
  <c r="F289"/>
  <c r="H289"/>
  <c r="F176"/>
  <c r="H176"/>
  <c r="D252"/>
  <c r="D289"/>
  <c r="D302" s="1"/>
  <c r="D301"/>
  <c r="F301"/>
  <c r="H301"/>
  <c r="E359"/>
  <c r="G359"/>
  <c r="E371"/>
  <c r="G371"/>
  <c r="F302"/>
  <c r="G328"/>
  <c r="E328"/>
  <c r="H328"/>
  <c r="F328"/>
  <c r="D328"/>
  <c r="E225"/>
  <c r="G225"/>
  <c r="E301"/>
  <c r="E302" s="1"/>
  <c r="G301"/>
  <c r="G302" s="1"/>
  <c r="D371"/>
  <c r="F371"/>
  <c r="H371"/>
  <c r="D176"/>
  <c r="E176"/>
  <c r="G176"/>
  <c r="H210"/>
  <c r="F210"/>
  <c r="D210"/>
  <c r="G210"/>
  <c r="E210"/>
  <c r="D225"/>
  <c r="F225"/>
  <c r="H225"/>
  <c r="D24"/>
  <c r="H59"/>
  <c r="F59"/>
  <c r="D99"/>
  <c r="F137"/>
  <c r="H137"/>
  <c r="D142"/>
  <c r="D810" s="1"/>
  <c r="D819" s="1"/>
  <c r="D59"/>
  <c r="G59"/>
  <c r="E59"/>
  <c r="E99"/>
  <c r="E807" s="1"/>
  <c r="G99"/>
  <c r="G807" s="1"/>
  <c r="F99"/>
  <c r="F807" s="1"/>
  <c r="H99"/>
  <c r="H807" s="1"/>
  <c r="E137"/>
  <c r="G137"/>
  <c r="D137"/>
  <c r="E142"/>
  <c r="E810" s="1"/>
  <c r="E819" s="1"/>
  <c r="G142"/>
  <c r="G810" s="1"/>
  <c r="G819" s="1"/>
  <c r="C819" s="1"/>
  <c r="F142"/>
  <c r="F810" s="1"/>
  <c r="F819" s="1"/>
  <c r="H142"/>
  <c r="H810" s="1"/>
  <c r="H819" s="1"/>
  <c r="F76"/>
  <c r="H76"/>
  <c r="F816" l="1"/>
  <c r="E816"/>
  <c r="H816"/>
  <c r="G816"/>
  <c r="E76"/>
  <c r="E809"/>
  <c r="E818" s="1"/>
  <c r="D76"/>
  <c r="D809"/>
  <c r="D818" s="1"/>
  <c r="F809"/>
  <c r="F818" s="1"/>
  <c r="D807"/>
  <c r="G76"/>
  <c r="G809"/>
  <c r="G818" s="1"/>
  <c r="C818" s="1"/>
  <c r="H809"/>
  <c r="H818" s="1"/>
  <c r="G226"/>
  <c r="H302"/>
  <c r="E372"/>
  <c r="F372"/>
  <c r="D226"/>
  <c r="D372"/>
  <c r="H372"/>
  <c r="G372"/>
  <c r="F226"/>
  <c r="H226"/>
  <c r="E226"/>
  <c r="F143"/>
  <c r="H143"/>
  <c r="D143"/>
  <c r="E143"/>
  <c r="G143"/>
  <c r="G820" l="1"/>
  <c r="C820" s="1"/>
  <c r="C816"/>
  <c r="H811"/>
  <c r="E820"/>
  <c r="F811"/>
  <c r="D811"/>
  <c r="D816"/>
  <c r="D820" s="1"/>
  <c r="G811"/>
  <c r="H820"/>
  <c r="E811"/>
  <c r="F820"/>
</calcChain>
</file>

<file path=xl/sharedStrings.xml><?xml version="1.0" encoding="utf-8"?>
<sst xmlns="http://schemas.openxmlformats.org/spreadsheetml/2006/main" count="1694" uniqueCount="465">
  <si>
    <t>Категория:</t>
  </si>
  <si>
    <t>Дети 1-3 лет</t>
  </si>
  <si>
    <t>Прием пищи</t>
  </si>
  <si>
    <t>Наименование блюда</t>
  </si>
  <si>
    <t>Выход блюда</t>
  </si>
  <si>
    <t>Пищевые вещества, г</t>
  </si>
  <si>
    <t>Энергетическая ценность (ккал)</t>
  </si>
  <si>
    <t>Витамин С</t>
  </si>
  <si>
    <t>№ рецептуры</t>
  </si>
  <si>
    <t>Б</t>
  </si>
  <si>
    <t>Ж</t>
  </si>
  <si>
    <t>У</t>
  </si>
  <si>
    <t>День 1</t>
  </si>
  <si>
    <t>ЗАВТРАК</t>
  </si>
  <si>
    <t>Масло сливочное</t>
  </si>
  <si>
    <t>5</t>
  </si>
  <si>
    <t>2</t>
  </si>
  <si>
    <t>5/5</t>
  </si>
  <si>
    <t>Сыр порционный</t>
  </si>
  <si>
    <t>15</t>
  </si>
  <si>
    <t>27</t>
  </si>
  <si>
    <t>Сыр Российский</t>
  </si>
  <si>
    <t>15,97/15</t>
  </si>
  <si>
    <t>Хлеб пшеничный</t>
  </si>
  <si>
    <t>30</t>
  </si>
  <si>
    <t>10</t>
  </si>
  <si>
    <t xml:space="preserve">Хлеб пшеничный </t>
  </si>
  <si>
    <t>30/30</t>
  </si>
  <si>
    <t>7/7</t>
  </si>
  <si>
    <t>40</t>
  </si>
  <si>
    <t>40/40</t>
  </si>
  <si>
    <t>Какао с молоком</t>
  </si>
  <si>
    <t>150</t>
  </si>
  <si>
    <t>397</t>
  </si>
  <si>
    <t>Вода</t>
  </si>
  <si>
    <t>66,66/66,66</t>
  </si>
  <si>
    <t>Какао-порошок</t>
  </si>
  <si>
    <t>1,67/1,67</t>
  </si>
  <si>
    <t>Молоко стерилизованное 3,5% жирности</t>
  </si>
  <si>
    <t>91,67/91,67</t>
  </si>
  <si>
    <t>Сахарный песок</t>
  </si>
  <si>
    <t>5,34/5,34</t>
  </si>
  <si>
    <t>Изюм</t>
  </si>
  <si>
    <t>Соль пищевая йодированная</t>
  </si>
  <si>
    <t>Сахар</t>
  </si>
  <si>
    <t>Молоко</t>
  </si>
  <si>
    <t>Вода питьевая</t>
  </si>
  <si>
    <t>Рис</t>
  </si>
  <si>
    <t>70</t>
  </si>
  <si>
    <t>Каша рисовая молочная жидкая с изюмом</t>
  </si>
  <si>
    <t>18/18</t>
  </si>
  <si>
    <t>0,45/0,45</t>
  </si>
  <si>
    <t>ОБЕД</t>
  </si>
  <si>
    <t>15/15</t>
  </si>
  <si>
    <t>4,5/4,5</t>
  </si>
  <si>
    <t>0,38/0,38</t>
  </si>
  <si>
    <t>112,5/112,5</t>
  </si>
  <si>
    <t>ИТОГО ПО ПРИЕМУ ПИЩИ:</t>
  </si>
  <si>
    <t>ЗАВТРАК 2</t>
  </si>
  <si>
    <t xml:space="preserve">Сок фруктовый или овощной </t>
  </si>
  <si>
    <t>130</t>
  </si>
  <si>
    <t>Сок яблочный</t>
  </si>
  <si>
    <t>180/180</t>
  </si>
  <si>
    <t>150/150</t>
  </si>
  <si>
    <t>Горошек зеленый. Консервы</t>
  </si>
  <si>
    <t>Свекла</t>
  </si>
  <si>
    <t>Масло подсолнечное</t>
  </si>
  <si>
    <t>34</t>
  </si>
  <si>
    <t>50</t>
  </si>
  <si>
    <t>Салат из свеклы с зеленым горошком</t>
  </si>
  <si>
    <t>0,03/0,03</t>
  </si>
  <si>
    <t>22,2/14,4</t>
  </si>
  <si>
    <t>19,2/15</t>
  </si>
  <si>
    <t>1,2/1,2</t>
  </si>
  <si>
    <t>Гуляш из отварного мяса в молочно-сметанном соусе</t>
  </si>
  <si>
    <t>80</t>
  </si>
  <si>
    <t>93</t>
  </si>
  <si>
    <t>Морковь, красная</t>
  </si>
  <si>
    <t>Говядина (I категории)</t>
  </si>
  <si>
    <t>Лук</t>
  </si>
  <si>
    <t>Сметана</t>
  </si>
  <si>
    <t>2,4/2,4</t>
  </si>
  <si>
    <t>Мука пшеничная</t>
  </si>
  <si>
    <t>12/12</t>
  </si>
  <si>
    <t>60</t>
  </si>
  <si>
    <t>12/9,6</t>
  </si>
  <si>
    <t>51,42/46,8</t>
  </si>
  <si>
    <t>4,8/3,84</t>
  </si>
  <si>
    <t>1,8/1,8</t>
  </si>
  <si>
    <t>9/9</t>
  </si>
  <si>
    <t>0,72/0,72</t>
  </si>
  <si>
    <t>29,4/29,4</t>
  </si>
  <si>
    <t>Щи со сметаной</t>
  </si>
  <si>
    <t>Капуста белокочанная</t>
  </si>
  <si>
    <t>37,5/30</t>
  </si>
  <si>
    <t>Картофель</t>
  </si>
  <si>
    <t>22,5/15,75</t>
  </si>
  <si>
    <t>12,75/9,6</t>
  </si>
  <si>
    <t>7,5/6,3</t>
  </si>
  <si>
    <t>6/6</t>
  </si>
  <si>
    <t>0,52/0,52</t>
  </si>
  <si>
    <t>Макаронные изделия отварные с маслом</t>
  </si>
  <si>
    <t>110</t>
  </si>
  <si>
    <t>205</t>
  </si>
  <si>
    <t>2,68/2,68</t>
  </si>
  <si>
    <t>Макаронные изделия, высшего сорта, яичные</t>
  </si>
  <si>
    <t>37,56/37,56</t>
  </si>
  <si>
    <t>Компот из смеси сухофруктов</t>
  </si>
  <si>
    <t>508</t>
  </si>
  <si>
    <t>142,5/142,5</t>
  </si>
  <si>
    <t>5,25/5,25</t>
  </si>
  <si>
    <t>Смесь сухофруктов</t>
  </si>
  <si>
    <t>18,75/22,88</t>
  </si>
  <si>
    <t>Хлеб ржаной</t>
  </si>
  <si>
    <t>11</t>
  </si>
  <si>
    <t>Ржаной хлеб</t>
  </si>
  <si>
    <t>ПОЛДНИК</t>
  </si>
  <si>
    <t>Ватрушки с повидлом</t>
  </si>
  <si>
    <t>540</t>
  </si>
  <si>
    <t>14/14</t>
  </si>
  <si>
    <t>Дрожжи прессованные (*эргостерин)</t>
  </si>
  <si>
    <t>1,05/1,05</t>
  </si>
  <si>
    <t>Пшеничная мука, высшего сорта</t>
  </si>
  <si>
    <t>34,77/34,77</t>
  </si>
  <si>
    <t>1,63/1,63</t>
  </si>
  <si>
    <t>1,52/1,52</t>
  </si>
  <si>
    <t>Повидло</t>
  </si>
  <si>
    <t>35,35/35</t>
  </si>
  <si>
    <t>Яйцо</t>
  </si>
  <si>
    <t>1,75/1,75</t>
  </si>
  <si>
    <t>Масло растительное</t>
  </si>
  <si>
    <t>0,23/0,23</t>
  </si>
  <si>
    <t>0,58/0,58</t>
  </si>
  <si>
    <t>1,87/1,87</t>
  </si>
  <si>
    <t>Кисломолочный напиток с сахаром</t>
  </si>
  <si>
    <t>120</t>
  </si>
  <si>
    <t>Сахарный сироп</t>
  </si>
  <si>
    <t>3/3</t>
  </si>
  <si>
    <t>Кефир</t>
  </si>
  <si>
    <t>150/145,5</t>
  </si>
  <si>
    <t>ИТОГО ЗА ДЕНЬ:</t>
  </si>
  <si>
    <t>Огурец свежий</t>
  </si>
  <si>
    <t>14</t>
  </si>
  <si>
    <t>Огурец, грунтовый</t>
  </si>
  <si>
    <t>30,6/30</t>
  </si>
  <si>
    <t>Омлет натуральный</t>
  </si>
  <si>
    <t>77</t>
  </si>
  <si>
    <t>3,9/3,9</t>
  </si>
  <si>
    <t>78/78</t>
  </si>
  <si>
    <t>0,32/0,32</t>
  </si>
  <si>
    <t>Яйцо 1С</t>
  </si>
  <si>
    <t>65/65</t>
  </si>
  <si>
    <t>День 2</t>
  </si>
  <si>
    <t>90/90</t>
  </si>
  <si>
    <t>75/75</t>
  </si>
  <si>
    <t>Кофейный напиток  на молоке</t>
  </si>
  <si>
    <t>126</t>
  </si>
  <si>
    <t>Кофейный напиток</t>
  </si>
  <si>
    <t>Кофейный напиток витаминизированный на молоке</t>
  </si>
  <si>
    <t>117/117</t>
  </si>
  <si>
    <t>52,5/52,5</t>
  </si>
  <si>
    <t>6,75/6,75</t>
  </si>
  <si>
    <t>1,5/1,5</t>
  </si>
  <si>
    <t>Плоды и ягоды свежие</t>
  </si>
  <si>
    <t>95</t>
  </si>
  <si>
    <t>140</t>
  </si>
  <si>
    <t>Банан</t>
  </si>
  <si>
    <t>135,75/95</t>
  </si>
  <si>
    <t>100</t>
  </si>
  <si>
    <t>Апельсин</t>
  </si>
  <si>
    <t>Салат витаминный с растительным маслом</t>
  </si>
  <si>
    <t>12,75/10,2</t>
  </si>
  <si>
    <t>Яблоки</t>
  </si>
  <si>
    <t>10,29/7,2</t>
  </si>
  <si>
    <t>7,5/6</t>
  </si>
  <si>
    <t>2,1/2,1</t>
  </si>
  <si>
    <t>0,08/0,08</t>
  </si>
  <si>
    <t>0,6/0,6</t>
  </si>
  <si>
    <t xml:space="preserve">Лук </t>
  </si>
  <si>
    <t>3,75/3</t>
  </si>
  <si>
    <t>3,5/3,5</t>
  </si>
  <si>
    <t>Суп гороховый</t>
  </si>
  <si>
    <t>35</t>
  </si>
  <si>
    <t>30/21</t>
  </si>
  <si>
    <t>Горох шлифованный</t>
  </si>
  <si>
    <t>24/24</t>
  </si>
  <si>
    <t>Тефтели из рыбы</t>
  </si>
  <si>
    <t>90</t>
  </si>
  <si>
    <t>Треска</t>
  </si>
  <si>
    <t>41,3/32,5</t>
  </si>
  <si>
    <t>7,25/6</t>
  </si>
  <si>
    <t>4/4</t>
  </si>
  <si>
    <t>10/10</t>
  </si>
  <si>
    <t>0,25/0,25</t>
  </si>
  <si>
    <t>Пшеничный хлеб</t>
  </si>
  <si>
    <t>6,5/6,5</t>
  </si>
  <si>
    <t>Пюре картофельное</t>
  </si>
  <si>
    <t>56</t>
  </si>
  <si>
    <t>115,5/80,85</t>
  </si>
  <si>
    <t>2,75/2,75</t>
  </si>
  <si>
    <t>30,8/30,8</t>
  </si>
  <si>
    <t>0,28/0,28</t>
  </si>
  <si>
    <t>0,35/0,35</t>
  </si>
  <si>
    <t>Компот из свежих фруктов</t>
  </si>
  <si>
    <t>124</t>
  </si>
  <si>
    <t>Яблоко</t>
  </si>
  <si>
    <t>14,85/13,12</t>
  </si>
  <si>
    <t>Печенье</t>
  </si>
  <si>
    <t>590</t>
  </si>
  <si>
    <t>Печенье сахарное из муки первого сорта</t>
  </si>
  <si>
    <t>50/50</t>
  </si>
  <si>
    <t xml:space="preserve">Молоко стерилизованное </t>
  </si>
  <si>
    <t>127</t>
  </si>
  <si>
    <t>157,5/150</t>
  </si>
  <si>
    <t>День 3</t>
  </si>
  <si>
    <t>Геркулес</t>
  </si>
  <si>
    <t>67</t>
  </si>
  <si>
    <t>Каша из овсяных хлопьев молочная жидкая</t>
  </si>
  <si>
    <t>Мандарин</t>
  </si>
  <si>
    <t>128,3/95</t>
  </si>
  <si>
    <t>Салат из моркови с растительным маслом</t>
  </si>
  <si>
    <t>0,9/0,9</t>
  </si>
  <si>
    <t>34,8/27,9</t>
  </si>
  <si>
    <t>Фасоль</t>
  </si>
  <si>
    <t>29</t>
  </si>
  <si>
    <t>Борщ с фасолью со сметаной</t>
  </si>
  <si>
    <t>6/4,8</t>
  </si>
  <si>
    <t>9/7,2</t>
  </si>
  <si>
    <t>21/16,8</t>
  </si>
  <si>
    <t>21/14,7</t>
  </si>
  <si>
    <t>27/21,6</t>
  </si>
  <si>
    <t>Фрикадельки мясные</t>
  </si>
  <si>
    <t>107</t>
  </si>
  <si>
    <t>46,7/42,5</t>
  </si>
  <si>
    <t>9,5/9,5</t>
  </si>
  <si>
    <t>0,1/0,1</t>
  </si>
  <si>
    <t>Рис, зерно продовольственное</t>
  </si>
  <si>
    <t>315</t>
  </si>
  <si>
    <t>Рис отварной</t>
  </si>
  <si>
    <t>4,95/4,95</t>
  </si>
  <si>
    <t>39,27/39,27</t>
  </si>
  <si>
    <t>Салат "Степной" из разных овощей</t>
  </si>
  <si>
    <t>685</t>
  </si>
  <si>
    <t>Лук репчатый</t>
  </si>
  <si>
    <t>Огурец соленый</t>
  </si>
  <si>
    <t>1,88/1,88</t>
  </si>
  <si>
    <t>Соль поваренная пищевая</t>
  </si>
  <si>
    <t>8,79/6,6</t>
  </si>
  <si>
    <t>6,06/5,1</t>
  </si>
  <si>
    <t>6,39/5,1</t>
  </si>
  <si>
    <t>5,07/3,3</t>
  </si>
  <si>
    <t>7,14/5,7</t>
  </si>
  <si>
    <t>1,12/1,12</t>
  </si>
  <si>
    <t>0,09/0,09</t>
  </si>
  <si>
    <t>Чай с сахаром</t>
  </si>
  <si>
    <t>132</t>
  </si>
  <si>
    <t>Чай</t>
  </si>
  <si>
    <t>День 4</t>
  </si>
  <si>
    <t>Крупа манная</t>
  </si>
  <si>
    <t>Творог</t>
  </si>
  <si>
    <t>Запеканка творожная с изюмом</t>
  </si>
  <si>
    <t>8,25/8,25</t>
  </si>
  <si>
    <t>3,3/3,3</t>
  </si>
  <si>
    <t>57,75/57,75</t>
  </si>
  <si>
    <t>115,5/113,85</t>
  </si>
  <si>
    <t>11,55/11,55</t>
  </si>
  <si>
    <t>165</t>
  </si>
  <si>
    <t>8/8</t>
  </si>
  <si>
    <t>108/95</t>
  </si>
  <si>
    <t>Салат картофельный с кукурузой и морковью</t>
  </si>
  <si>
    <t>39</t>
  </si>
  <si>
    <t>10,41/7,5</t>
  </si>
  <si>
    <t>Кукуруза, сахарная консервированная</t>
  </si>
  <si>
    <t>12,48/7,5</t>
  </si>
  <si>
    <t>Морковь</t>
  </si>
  <si>
    <t>9,42/7,5</t>
  </si>
  <si>
    <t>Огурцы</t>
  </si>
  <si>
    <t>Суп крестьянский со сметаной</t>
  </si>
  <si>
    <t>37</t>
  </si>
  <si>
    <t>60/42</t>
  </si>
  <si>
    <t>Пшено</t>
  </si>
  <si>
    <t>Фрикадельки из птицы или кролика</t>
  </si>
  <si>
    <t>308</t>
  </si>
  <si>
    <t>11,25/11,25</t>
  </si>
  <si>
    <t>Курица, грудка</t>
  </si>
  <si>
    <t>41,5/36,88</t>
  </si>
  <si>
    <t>Хлеб пшеничный, формовой из муки 1 сорта</t>
  </si>
  <si>
    <t>9,38/9,38</t>
  </si>
  <si>
    <t>13,12/13,12</t>
  </si>
  <si>
    <t>Рагу овощное</t>
  </si>
  <si>
    <t>57</t>
  </si>
  <si>
    <t>35,2/28,16</t>
  </si>
  <si>
    <t>63,8/44,66</t>
  </si>
  <si>
    <t>33/26,4</t>
  </si>
  <si>
    <t>16,5/13,86</t>
  </si>
  <si>
    <t>33/33</t>
  </si>
  <si>
    <t>0,33/0,33</t>
  </si>
  <si>
    <t>Яйца вареные</t>
  </si>
  <si>
    <t>424</t>
  </si>
  <si>
    <t>Чай сладкий с лимоном</t>
  </si>
  <si>
    <t>133</t>
  </si>
  <si>
    <t>132/132</t>
  </si>
  <si>
    <t>Лимоны</t>
  </si>
  <si>
    <t>7,5/6,75</t>
  </si>
  <si>
    <t>День 5</t>
  </si>
  <si>
    <t>Суп молочный с макаронными изделиями</t>
  </si>
  <si>
    <t>33</t>
  </si>
  <si>
    <t>3,75/3,75</t>
  </si>
  <si>
    <t>Макаронные изделия</t>
  </si>
  <si>
    <t>Суп рыбный из консервов</t>
  </si>
  <si>
    <t>42</t>
  </si>
  <si>
    <t>0,3/0,3</t>
  </si>
  <si>
    <t>Консервы из рыбы</t>
  </si>
  <si>
    <t>Мясо отварное тушеное с картофелем по-домашнему</t>
  </si>
  <si>
    <t>160</t>
  </si>
  <si>
    <t>123,2/86,4</t>
  </si>
  <si>
    <t>24/19,2</t>
  </si>
  <si>
    <t>4,8/4,8</t>
  </si>
  <si>
    <t>74,72/68</t>
  </si>
  <si>
    <t>8/6,72</t>
  </si>
  <si>
    <t>67,2/67,2</t>
  </si>
  <si>
    <t>Компот из сухофруктов</t>
  </si>
  <si>
    <t>122</t>
  </si>
  <si>
    <t>147/147</t>
  </si>
  <si>
    <t>Абрикосы сушеные (Курага)</t>
  </si>
  <si>
    <t>30/24</t>
  </si>
  <si>
    <t>Булочка домашняя</t>
  </si>
  <si>
    <t>564</t>
  </si>
  <si>
    <t>19,83/19,83</t>
  </si>
  <si>
    <t>Дрожжи хлебопекарные</t>
  </si>
  <si>
    <t>1,17/1,17</t>
  </si>
  <si>
    <t>45,5/45,5</t>
  </si>
  <si>
    <t>2,33/2,33</t>
  </si>
  <si>
    <t>0,47/0,47</t>
  </si>
  <si>
    <t>6,8/6,8</t>
  </si>
  <si>
    <t>10,5/10,5</t>
  </si>
  <si>
    <t>1,4/1,4</t>
  </si>
  <si>
    <t>Салат из капусты и моркови с растительным маслом</t>
  </si>
  <si>
    <t>День 6</t>
  </si>
  <si>
    <t>Каша из пшена и риса молочная жидкая ("Дружба")</t>
  </si>
  <si>
    <t>66</t>
  </si>
  <si>
    <t>7,5/7,5</t>
  </si>
  <si>
    <t>Суп картофельный с макаронными изделиями</t>
  </si>
  <si>
    <t>1,8/1,44</t>
  </si>
  <si>
    <t>2,34/1,8</t>
  </si>
  <si>
    <t>2,34/2,34</t>
  </si>
  <si>
    <t>36,1/32,22</t>
  </si>
  <si>
    <t>Капуста тушеная с мясом</t>
  </si>
  <si>
    <t>48.1</t>
  </si>
  <si>
    <t>124,8/99,84</t>
  </si>
  <si>
    <t>16,64/13,92</t>
  </si>
  <si>
    <t>15,52/12,48</t>
  </si>
  <si>
    <t>3,68/3,68</t>
  </si>
  <si>
    <t>48/43,68</t>
  </si>
  <si>
    <t>2,08/2,08</t>
  </si>
  <si>
    <t>25,92/25,92</t>
  </si>
  <si>
    <t>Томат-паста</t>
  </si>
  <si>
    <t>3,12/3,12</t>
  </si>
  <si>
    <t>Пирожок с яблоком</t>
  </si>
  <si>
    <t>139</t>
  </si>
  <si>
    <t>24,5/17,15</t>
  </si>
  <si>
    <t>2,8/2,8</t>
  </si>
  <si>
    <t>35/35</t>
  </si>
  <si>
    <t>17,5/17,5</t>
  </si>
  <si>
    <t>День 7</t>
  </si>
  <si>
    <t>Суп рыбный</t>
  </si>
  <si>
    <t>41</t>
  </si>
  <si>
    <t>45/31,5</t>
  </si>
  <si>
    <t>35,8/28,2</t>
  </si>
  <si>
    <t>Каша гречневая рассыпчатая</t>
  </si>
  <si>
    <t>65</t>
  </si>
  <si>
    <t>4,4/4,4</t>
  </si>
  <si>
    <t>77/77</t>
  </si>
  <si>
    <t>Гречневая крупа</t>
  </si>
  <si>
    <t>50,6/50,6</t>
  </si>
  <si>
    <t>Винегрет с растительным маслом</t>
  </si>
  <si>
    <t>13,8/9,6</t>
  </si>
  <si>
    <t>9,3/7,2</t>
  </si>
  <si>
    <t>5,4/4,2</t>
  </si>
  <si>
    <t>1,8/1,5</t>
  </si>
  <si>
    <t>Горошек зеленый консервированный</t>
  </si>
  <si>
    <t>3,3/2,1</t>
  </si>
  <si>
    <t>Огурцы соленые</t>
  </si>
  <si>
    <t>91</t>
  </si>
  <si>
    <t>Бефстроганов из отварной говядины в молочно-сметанном соусе</t>
  </si>
  <si>
    <t>Салат из капусты белокочанной с растительным маслом</t>
  </si>
  <si>
    <t>Перец сладкий свежий</t>
  </si>
  <si>
    <t>5,94/4,5</t>
  </si>
  <si>
    <t>5,64/4,5</t>
  </si>
  <si>
    <t>30,39/24,3</t>
  </si>
  <si>
    <t>6/5,04</t>
  </si>
  <si>
    <t>64,5/58,68</t>
  </si>
  <si>
    <t>15/12</t>
  </si>
  <si>
    <t>Каша манная молочная жидкая</t>
  </si>
  <si>
    <t>189</t>
  </si>
  <si>
    <t>14,35/14,35</t>
  </si>
  <si>
    <t>47,44/47,44</t>
  </si>
  <si>
    <t>31,21/31,21</t>
  </si>
  <si>
    <t>День 8</t>
  </si>
  <si>
    <t>Рассольник на мясном бульоне со сметаной</t>
  </si>
  <si>
    <t>32</t>
  </si>
  <si>
    <t>Крупа перловая</t>
  </si>
  <si>
    <t>6/5,1</t>
  </si>
  <si>
    <t>18/14,4</t>
  </si>
  <si>
    <t>20,34/14,94</t>
  </si>
  <si>
    <t>Птица, тушенная в соусе с овощами</t>
  </si>
  <si>
    <t>302</t>
  </si>
  <si>
    <t>95,3/71,65</t>
  </si>
  <si>
    <t>19,47/16</t>
  </si>
  <si>
    <t>44/39</t>
  </si>
  <si>
    <t>34,78/27,82</t>
  </si>
  <si>
    <t>20,87/20,87</t>
  </si>
  <si>
    <t>Пшеничная мука, первого сорта</t>
  </si>
  <si>
    <t>2,09/2,09</t>
  </si>
  <si>
    <t>0,22/0,22</t>
  </si>
  <si>
    <t>6,96/6,96</t>
  </si>
  <si>
    <t>240</t>
  </si>
  <si>
    <t>32/23</t>
  </si>
  <si>
    <t>68,9/68</t>
  </si>
  <si>
    <t>Сухари панировочные</t>
  </si>
  <si>
    <t>Пудинг из творога с бананом или яблоком</t>
  </si>
  <si>
    <t xml:space="preserve">Кисель </t>
  </si>
  <si>
    <t>118</t>
  </si>
  <si>
    <t>Концентрат киселя</t>
  </si>
  <si>
    <t>День 9</t>
  </si>
  <si>
    <t>Запеканка творожная</t>
  </si>
  <si>
    <t>105/102,9</t>
  </si>
  <si>
    <t>51/51</t>
  </si>
  <si>
    <t>Сыр "Российский"</t>
  </si>
  <si>
    <t>31</t>
  </si>
  <si>
    <t>Салат из свеклы с сыром</t>
  </si>
  <si>
    <t>4,95/4,5</t>
  </si>
  <si>
    <t>31,11/24,3</t>
  </si>
  <si>
    <t>Суп из овощей</t>
  </si>
  <si>
    <t>99</t>
  </si>
  <si>
    <t>40,05/30</t>
  </si>
  <si>
    <t>7,2/6</t>
  </si>
  <si>
    <t>6,9/4,5</t>
  </si>
  <si>
    <t>140,62/140,62</t>
  </si>
  <si>
    <t>305</t>
  </si>
  <si>
    <t>Котлеты рубленые из птицы или кролика</t>
  </si>
  <si>
    <t>41,5/36,9</t>
  </si>
  <si>
    <t>Куриная грудка</t>
  </si>
  <si>
    <t>Каша пшенная молочная жидкая</t>
  </si>
  <si>
    <t>68</t>
  </si>
  <si>
    <t>День 10</t>
  </si>
  <si>
    <t>Борщ на мясном бульоне со сметаной</t>
  </si>
  <si>
    <t>28</t>
  </si>
  <si>
    <t>Ватрушка с творогом</t>
  </si>
  <si>
    <t>136</t>
  </si>
  <si>
    <t>16,1/15,4</t>
  </si>
  <si>
    <t>15,4/15,4</t>
  </si>
  <si>
    <t>Огурцы консервированные баночные (без уксуса)</t>
  </si>
  <si>
    <t>19</t>
  </si>
  <si>
    <t>Огурец консервированный</t>
  </si>
  <si>
    <t>Химический состав за период (всего)</t>
  </si>
  <si>
    <t>№п/п</t>
  </si>
  <si>
    <t>Приём пищи</t>
  </si>
  <si>
    <t>Завтрак</t>
  </si>
  <si>
    <t>Завтрак 2</t>
  </si>
  <si>
    <t>Обед</t>
  </si>
  <si>
    <t>Полдник</t>
  </si>
  <si>
    <t>Итого:</t>
  </si>
  <si>
    <t>Химический состав за период (в среднем за день)</t>
  </si>
  <si>
    <t xml:space="preserve">Сметана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</si>
</sst>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0"/>
      <name val="Arial Cyr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b/>
      <sz val="11"/>
      <name val="Times New Roman"/>
      <family val="1"/>
      <charset val="204"/>
    </font>
    <font>
      <b/>
      <sz val="10"/>
      <color rgb="FFFF0000"/>
      <name val="Arial Cyr"/>
      <charset val="204"/>
    </font>
    <font>
      <sz val="11"/>
      <name val="Calibri"/>
      <family val="2"/>
      <scheme val="minor"/>
    </font>
    <font>
      <b/>
      <u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1" fontId="1" fillId="0" borderId="0" xfId="0" applyNumberFormat="1" applyFont="1" applyAlignment="1">
      <alignment horizontal="right" vertical="center" wrapText="1"/>
    </xf>
    <xf numFmtId="1" fontId="0" fillId="0" borderId="0" xfId="0" applyNumberFormat="1" applyFont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0" fillId="0" borderId="12" xfId="0" quotePrefix="1" applyFont="1" applyBorder="1"/>
    <xf numFmtId="0" fontId="0" fillId="0" borderId="12" xfId="0" applyFont="1" applyBorder="1"/>
    <xf numFmtId="0" fontId="0" fillId="0" borderId="13" xfId="0" applyFont="1" applyBorder="1"/>
    <xf numFmtId="0" fontId="0" fillId="0" borderId="12" xfId="0" applyBorder="1"/>
    <xf numFmtId="0" fontId="0" fillId="0" borderId="13" xfId="0" applyBorder="1"/>
    <xf numFmtId="0" fontId="0" fillId="0" borderId="12" xfId="0" quotePrefix="1" applyBorder="1"/>
    <xf numFmtId="0" fontId="1" fillId="0" borderId="12" xfId="0" applyFont="1" applyBorder="1"/>
    <xf numFmtId="0" fontId="1" fillId="0" borderId="13" xfId="0" applyFont="1" applyBorder="1"/>
    <xf numFmtId="49" fontId="0" fillId="0" borderId="12" xfId="0" applyNumberFormat="1" applyFont="1" applyBorder="1"/>
    <xf numFmtId="0" fontId="0" fillId="0" borderId="7" xfId="0" quotePrefix="1" applyFont="1" applyBorder="1"/>
    <xf numFmtId="0" fontId="0" fillId="0" borderId="7" xfId="0" applyFont="1" applyBorder="1"/>
    <xf numFmtId="0" fontId="0" fillId="0" borderId="22" xfId="0" applyFont="1" applyBorder="1"/>
    <xf numFmtId="0" fontId="1" fillId="0" borderId="3" xfId="0" applyFont="1" applyBorder="1"/>
    <xf numFmtId="0" fontId="1" fillId="0" borderId="10" xfId="0" applyFont="1" applyBorder="1"/>
    <xf numFmtId="0" fontId="3" fillId="0" borderId="15" xfId="0" applyFont="1" applyBorder="1"/>
    <xf numFmtId="0" fontId="3" fillId="0" borderId="16" xfId="0" applyFont="1" applyBorder="1"/>
    <xf numFmtId="0" fontId="2" fillId="0" borderId="7" xfId="0" applyFont="1" applyBorder="1"/>
    <xf numFmtId="0" fontId="2" fillId="0" borderId="22" xfId="0" applyFont="1" applyBorder="1"/>
    <xf numFmtId="0" fontId="1" fillId="0" borderId="3" xfId="0" applyFont="1" applyBorder="1"/>
    <xf numFmtId="0" fontId="3" fillId="0" borderId="15" xfId="0" applyFont="1" applyBorder="1"/>
    <xf numFmtId="0" fontId="1" fillId="0" borderId="12" xfId="0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0" fillId="0" borderId="0" xfId="0" applyFont="1"/>
    <xf numFmtId="0" fontId="2" fillId="0" borderId="12" xfId="0" applyFont="1" applyBorder="1" applyAlignment="1">
      <alignment horizontal="left"/>
    </xf>
    <xf numFmtId="0" fontId="1" fillId="0" borderId="12" xfId="0" applyFont="1" applyFill="1" applyBorder="1"/>
    <xf numFmtId="0" fontId="1" fillId="0" borderId="15" xfId="0" applyNumberFormat="1" applyFont="1" applyBorder="1" applyAlignment="1">
      <alignment horizontal="center" vertical="center" wrapText="1"/>
    </xf>
    <xf numFmtId="0" fontId="0" fillId="0" borderId="33" xfId="0" applyFont="1" applyBorder="1"/>
    <xf numFmtId="0" fontId="0" fillId="0" borderId="17" xfId="0" applyFont="1" applyBorder="1"/>
    <xf numFmtId="0" fontId="0" fillId="0" borderId="18" xfId="0" applyFont="1" applyBorder="1"/>
    <xf numFmtId="0" fontId="0" fillId="0" borderId="0" xfId="0" applyFont="1" applyBorder="1" applyAlignment="1">
      <alignment horizontal="right"/>
    </xf>
    <xf numFmtId="0" fontId="0" fillId="0" borderId="0" xfId="0" applyFont="1" applyBorder="1"/>
    <xf numFmtId="10" fontId="0" fillId="0" borderId="33" xfId="0" applyNumberFormat="1" applyFont="1" applyBorder="1"/>
    <xf numFmtId="0" fontId="0" fillId="0" borderId="37" xfId="0" applyFont="1" applyBorder="1"/>
    <xf numFmtId="10" fontId="0" fillId="0" borderId="6" xfId="0" applyNumberFormat="1" applyFont="1" applyBorder="1"/>
    <xf numFmtId="10" fontId="0" fillId="0" borderId="42" xfId="0" applyNumberFormat="1" applyFont="1" applyBorder="1"/>
    <xf numFmtId="0" fontId="0" fillId="0" borderId="0" xfId="0"/>
    <xf numFmtId="0" fontId="6" fillId="0" borderId="0" xfId="0" applyFont="1" applyAlignment="1">
      <alignment vertical="center" wrapText="1"/>
    </xf>
    <xf numFmtId="0" fontId="7" fillId="0" borderId="12" xfId="0" applyFont="1" applyBorder="1" applyAlignment="1">
      <alignment wrapText="1"/>
    </xf>
    <xf numFmtId="0" fontId="6" fillId="0" borderId="12" xfId="0" applyFont="1" applyBorder="1" applyAlignment="1">
      <alignment wrapText="1"/>
    </xf>
    <xf numFmtId="0" fontId="6" fillId="0" borderId="7" xfId="0" applyFont="1" applyBorder="1" applyAlignment="1">
      <alignment wrapText="1"/>
    </xf>
    <xf numFmtId="0" fontId="6" fillId="0" borderId="0" xfId="0" applyFont="1"/>
    <xf numFmtId="0" fontId="7" fillId="0" borderId="7" xfId="0" applyFont="1" applyBorder="1" applyAlignment="1">
      <alignment wrapText="1"/>
    </xf>
    <xf numFmtId="0" fontId="6" fillId="0" borderId="0" xfId="0" applyFont="1" applyBorder="1" applyAlignment="1">
      <alignment horizontal="right"/>
    </xf>
    <xf numFmtId="0" fontId="6" fillId="0" borderId="33" xfId="0" applyFont="1" applyBorder="1"/>
    <xf numFmtId="0" fontId="6" fillId="0" borderId="12" xfId="0" applyFont="1" applyBorder="1"/>
    <xf numFmtId="0" fontId="6" fillId="0" borderId="7" xfId="0" applyFont="1" applyBorder="1"/>
    <xf numFmtId="0" fontId="6" fillId="0" borderId="11" xfId="0" applyFont="1" applyBorder="1"/>
    <xf numFmtId="0" fontId="6" fillId="0" borderId="21" xfId="0" applyFont="1" applyBorder="1"/>
    <xf numFmtId="0" fontId="2" fillId="0" borderId="21" xfId="0" applyFont="1" applyBorder="1"/>
    <xf numFmtId="0" fontId="0" fillId="0" borderId="31" xfId="0" applyFont="1" applyBorder="1" applyAlignment="1">
      <alignment horizontal="right"/>
    </xf>
    <xf numFmtId="0" fontId="0" fillId="0" borderId="32" xfId="0" applyFont="1" applyBorder="1" applyAlignment="1">
      <alignment horizontal="right"/>
    </xf>
    <xf numFmtId="0" fontId="4" fillId="0" borderId="38" xfId="0" applyFont="1" applyBorder="1" applyAlignment="1">
      <alignment horizontal="center" vertical="top" wrapText="1"/>
    </xf>
    <xf numFmtId="0" fontId="4" fillId="0" borderId="39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0" fillId="0" borderId="34" xfId="0" applyFont="1" applyBorder="1" applyAlignment="1">
      <alignment horizontal="left"/>
    </xf>
    <xf numFmtId="0" fontId="0" fillId="0" borderId="24" xfId="0" applyFont="1" applyBorder="1" applyAlignment="1">
      <alignment horizontal="left"/>
    </xf>
    <xf numFmtId="0" fontId="0" fillId="0" borderId="35" xfId="0" applyFont="1" applyBorder="1" applyAlignment="1">
      <alignment horizontal="left"/>
    </xf>
    <xf numFmtId="0" fontId="0" fillId="0" borderId="28" xfId="0" applyFont="1" applyBorder="1" applyAlignment="1">
      <alignment horizontal="left"/>
    </xf>
    <xf numFmtId="0" fontId="0" fillId="0" borderId="36" xfId="0" applyFont="1" applyBorder="1" applyAlignment="1">
      <alignment horizontal="left"/>
    </xf>
    <xf numFmtId="0" fontId="0" fillId="0" borderId="26" xfId="0" applyFont="1" applyBorder="1" applyAlignment="1">
      <alignment horizontal="left"/>
    </xf>
    <xf numFmtId="0" fontId="0" fillId="0" borderId="37" xfId="0" applyFont="1" applyBorder="1" applyAlignment="1">
      <alignment horizontal="right"/>
    </xf>
    <xf numFmtId="0" fontId="1" fillId="0" borderId="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1" xfId="0" applyFont="1" applyBorder="1"/>
    <xf numFmtId="0" fontId="1" fillId="0" borderId="12" xfId="0" applyFont="1" applyBorder="1"/>
    <xf numFmtId="0" fontId="1" fillId="0" borderId="9" xfId="0" applyFont="1" applyBorder="1"/>
    <xf numFmtId="0" fontId="1" fillId="0" borderId="3" xfId="0" applyFont="1" applyBorder="1"/>
    <xf numFmtId="0" fontId="3" fillId="0" borderId="14" xfId="0" applyFont="1" applyBorder="1"/>
    <xf numFmtId="0" fontId="3" fillId="0" borderId="15" xfId="0" applyFont="1" applyBorder="1"/>
    <xf numFmtId="0" fontId="4" fillId="0" borderId="31" xfId="0" applyFont="1" applyBorder="1" applyAlignment="1">
      <alignment horizontal="center" vertical="top" wrapText="1"/>
    </xf>
    <xf numFmtId="0" fontId="4" fillId="0" borderId="32" xfId="0" applyFont="1" applyBorder="1" applyAlignment="1">
      <alignment horizontal="center" vertical="top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0" fillId="0" borderId="3" xfId="0" applyFont="1" applyBorder="1"/>
    <xf numFmtId="0" fontId="0" fillId="0" borderId="10" xfId="0" applyFont="1" applyBorder="1"/>
    <xf numFmtId="1" fontId="1" fillId="0" borderId="1" xfId="0" applyNumberFormat="1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0" fontId="1" fillId="0" borderId="23" xfId="0" applyFont="1" applyBorder="1"/>
    <xf numFmtId="0" fontId="1" fillId="0" borderId="29" xfId="0" applyFont="1" applyBorder="1"/>
    <xf numFmtId="0" fontId="1" fillId="0" borderId="30" xfId="0" applyFont="1" applyBorder="1"/>
    <xf numFmtId="0" fontId="5" fillId="0" borderId="11" xfId="0" applyFont="1" applyBorder="1"/>
    <xf numFmtId="0" fontId="5" fillId="0" borderId="12" xfId="0" applyFont="1" applyBorder="1"/>
    <xf numFmtId="0" fontId="1" fillId="0" borderId="27" xfId="0" applyFont="1" applyBorder="1"/>
    <xf numFmtId="0" fontId="1" fillId="0" borderId="28" xfId="0" applyFont="1" applyBorder="1"/>
    <xf numFmtId="0" fontId="1" fillId="0" borderId="24" xfId="0" applyFont="1" applyBorder="1"/>
    <xf numFmtId="0" fontId="3" fillId="0" borderId="25" xfId="0" applyFont="1" applyBorder="1"/>
    <xf numFmtId="0" fontId="3" fillId="0" borderId="26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20"/>
  <sheetViews>
    <sheetView tabSelected="1" zoomScale="80" zoomScaleNormal="80" workbookViewId="0">
      <selection activeCell="C480" sqref="C480"/>
    </sheetView>
  </sheetViews>
  <sheetFormatPr defaultRowHeight="15"/>
  <cols>
    <col min="1" max="1" width="10.42578125" style="49" customWidth="1"/>
    <col min="2" max="2" width="58.140625" style="49" customWidth="1"/>
    <col min="3" max="3" width="13.140625" customWidth="1"/>
  </cols>
  <sheetData>
    <row r="1" spans="1:9" ht="18.75" customHeight="1" thickBot="1">
      <c r="A1" s="1" t="s">
        <v>0</v>
      </c>
      <c r="B1" s="45" t="s">
        <v>1</v>
      </c>
      <c r="C1" s="2"/>
      <c r="D1" s="3"/>
      <c r="E1" s="3"/>
      <c r="F1" s="3"/>
      <c r="G1" s="3"/>
      <c r="H1" s="3"/>
      <c r="I1" s="3"/>
    </row>
    <row r="2" spans="1:9">
      <c r="A2" s="96" t="s">
        <v>2</v>
      </c>
      <c r="B2" s="98" t="s">
        <v>3</v>
      </c>
      <c r="C2" s="100" t="s">
        <v>4</v>
      </c>
      <c r="D2" s="68" t="s">
        <v>5</v>
      </c>
      <c r="E2" s="68"/>
      <c r="F2" s="68"/>
      <c r="G2" s="68" t="s">
        <v>6</v>
      </c>
      <c r="H2" s="90" t="s">
        <v>7</v>
      </c>
      <c r="I2" s="92" t="s">
        <v>8</v>
      </c>
    </row>
    <row r="3" spans="1:9" ht="15.75" thickBot="1">
      <c r="A3" s="97"/>
      <c r="B3" s="99"/>
      <c r="C3" s="101"/>
      <c r="D3" s="4" t="s">
        <v>9</v>
      </c>
      <c r="E3" s="4" t="s">
        <v>10</v>
      </c>
      <c r="F3" s="4" t="s">
        <v>11</v>
      </c>
      <c r="G3" s="89"/>
      <c r="H3" s="91"/>
      <c r="I3" s="93"/>
    </row>
    <row r="4" spans="1:9">
      <c r="A4" s="83" t="s">
        <v>12</v>
      </c>
      <c r="B4" s="94"/>
      <c r="C4" s="94"/>
      <c r="D4" s="94"/>
      <c r="E4" s="94"/>
      <c r="F4" s="94"/>
      <c r="G4" s="94"/>
      <c r="H4" s="94"/>
      <c r="I4" s="95"/>
    </row>
    <row r="5" spans="1:9">
      <c r="A5" s="6" t="s">
        <v>13</v>
      </c>
      <c r="B5" s="46" t="s">
        <v>14</v>
      </c>
      <c r="C5" s="7" t="s">
        <v>15</v>
      </c>
      <c r="D5" s="7">
        <f>SUM(D6,)</f>
        <v>0.06</v>
      </c>
      <c r="E5" s="7">
        <f t="shared" ref="E5:H5" si="0">SUM(E6,)</f>
        <v>3.08</v>
      </c>
      <c r="F5" s="7">
        <f t="shared" si="0"/>
        <v>0.08</v>
      </c>
      <c r="G5" s="7">
        <f t="shared" si="0"/>
        <v>28.3</v>
      </c>
      <c r="H5" s="7">
        <f t="shared" si="0"/>
        <v>0</v>
      </c>
      <c r="I5" s="8" t="s">
        <v>16</v>
      </c>
    </row>
    <row r="6" spans="1:9">
      <c r="A6" s="55"/>
      <c r="B6" s="47" t="s">
        <v>14</v>
      </c>
      <c r="C6" s="9" t="s">
        <v>17</v>
      </c>
      <c r="D6" s="10">
        <v>0.06</v>
      </c>
      <c r="E6" s="10">
        <v>3.08</v>
      </c>
      <c r="F6" s="10">
        <v>0.08</v>
      </c>
      <c r="G6" s="10">
        <v>28.3</v>
      </c>
      <c r="H6" s="10">
        <v>0</v>
      </c>
      <c r="I6" s="11"/>
    </row>
    <row r="7" spans="1:9">
      <c r="A7" s="6" t="s">
        <v>13</v>
      </c>
      <c r="B7" s="46" t="s">
        <v>18</v>
      </c>
      <c r="C7" s="7" t="s">
        <v>19</v>
      </c>
      <c r="D7" s="7">
        <f>SUM(D8,)</f>
        <v>0</v>
      </c>
      <c r="E7" s="7">
        <f t="shared" ref="E7:H7" si="1">SUM(E8,)</f>
        <v>0</v>
      </c>
      <c r="F7" s="7">
        <f t="shared" si="1"/>
        <v>0</v>
      </c>
      <c r="G7" s="7">
        <f t="shared" si="1"/>
        <v>0</v>
      </c>
      <c r="H7" s="7">
        <f t="shared" si="1"/>
        <v>0</v>
      </c>
      <c r="I7" s="8" t="s">
        <v>20</v>
      </c>
    </row>
    <row r="8" spans="1:9">
      <c r="A8" s="55"/>
      <c r="B8" s="47" t="s">
        <v>21</v>
      </c>
      <c r="C8" s="10" t="s">
        <v>22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1"/>
    </row>
    <row r="9" spans="1:9">
      <c r="A9" s="6" t="s">
        <v>13</v>
      </c>
      <c r="B9" s="46" t="s">
        <v>23</v>
      </c>
      <c r="C9" s="7" t="s">
        <v>24</v>
      </c>
      <c r="D9" s="7">
        <f>SUM(D10,)</f>
        <v>1.98</v>
      </c>
      <c r="E9" s="7">
        <f t="shared" ref="E9:H9" si="2">SUM(E10,)</f>
        <v>0.27</v>
      </c>
      <c r="F9" s="7">
        <f t="shared" si="2"/>
        <v>11.4</v>
      </c>
      <c r="G9" s="7">
        <f t="shared" si="2"/>
        <v>59.7</v>
      </c>
      <c r="H9" s="7">
        <f t="shared" si="2"/>
        <v>0</v>
      </c>
      <c r="I9" s="8" t="s">
        <v>25</v>
      </c>
    </row>
    <row r="10" spans="1:9">
      <c r="A10" s="55"/>
      <c r="B10" s="47" t="s">
        <v>26</v>
      </c>
      <c r="C10" s="9" t="s">
        <v>27</v>
      </c>
      <c r="D10" s="10">
        <v>1.98</v>
      </c>
      <c r="E10" s="10">
        <v>0.27</v>
      </c>
      <c r="F10" s="10">
        <v>11.4</v>
      </c>
      <c r="G10" s="10">
        <v>59.7</v>
      </c>
      <c r="H10" s="10">
        <v>0</v>
      </c>
      <c r="I10" s="11"/>
    </row>
    <row r="11" spans="1:9" ht="14.25" customHeight="1">
      <c r="A11" s="6" t="s">
        <v>13</v>
      </c>
      <c r="B11" s="46" t="s">
        <v>49</v>
      </c>
      <c r="C11" s="7" t="s">
        <v>32</v>
      </c>
      <c r="D11" s="7">
        <f>SUM(D12:D18)</f>
        <v>4.57</v>
      </c>
      <c r="E11" s="7">
        <f t="shared" ref="E11:H11" si="3">SUM(E12:E18)</f>
        <v>6.79</v>
      </c>
      <c r="F11" s="7">
        <f t="shared" si="3"/>
        <v>22.18</v>
      </c>
      <c r="G11" s="7">
        <f t="shared" si="3"/>
        <v>168.25</v>
      </c>
      <c r="H11" s="7">
        <f t="shared" si="3"/>
        <v>1.462</v>
      </c>
      <c r="I11" s="8" t="s">
        <v>48</v>
      </c>
    </row>
    <row r="12" spans="1:9">
      <c r="A12" s="55"/>
      <c r="B12" s="47" t="s">
        <v>42</v>
      </c>
      <c r="C12" s="14" t="s">
        <v>54</v>
      </c>
      <c r="D12" s="12">
        <v>0.13</v>
      </c>
      <c r="E12" s="12">
        <v>0.03</v>
      </c>
      <c r="F12" s="12">
        <v>2.97</v>
      </c>
      <c r="G12" s="12">
        <v>11.88</v>
      </c>
      <c r="H12" s="12">
        <v>0</v>
      </c>
      <c r="I12" s="13"/>
    </row>
    <row r="13" spans="1:9">
      <c r="A13" s="55"/>
      <c r="B13" s="47" t="s">
        <v>14</v>
      </c>
      <c r="C13" s="14" t="s">
        <v>54</v>
      </c>
      <c r="D13" s="12">
        <v>0.06</v>
      </c>
      <c r="E13" s="12">
        <v>2.77</v>
      </c>
      <c r="F13" s="12">
        <v>0.08</v>
      </c>
      <c r="G13" s="12">
        <v>25.47</v>
      </c>
      <c r="H13" s="12">
        <v>0</v>
      </c>
      <c r="I13" s="13"/>
    </row>
    <row r="14" spans="1:9">
      <c r="A14" s="55"/>
      <c r="B14" s="47" t="s">
        <v>45</v>
      </c>
      <c r="C14" s="14" t="s">
        <v>56</v>
      </c>
      <c r="D14" s="12">
        <v>3.26</v>
      </c>
      <c r="E14" s="12">
        <v>3.6</v>
      </c>
      <c r="F14" s="12">
        <v>5.29</v>
      </c>
      <c r="G14" s="12">
        <v>67.5</v>
      </c>
      <c r="H14" s="12">
        <v>1.462</v>
      </c>
      <c r="I14" s="13"/>
    </row>
    <row r="15" spans="1:9">
      <c r="A15" s="55"/>
      <c r="B15" s="47" t="s">
        <v>46</v>
      </c>
      <c r="C15" s="14" t="s">
        <v>50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3"/>
    </row>
    <row r="16" spans="1:9" ht="14.25" customHeight="1">
      <c r="A16" s="55"/>
      <c r="B16" s="47" t="s">
        <v>43</v>
      </c>
      <c r="C16" s="14" t="s">
        <v>55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3"/>
    </row>
    <row r="17" spans="1:9">
      <c r="A17" s="55"/>
      <c r="B17" s="47" t="s">
        <v>44</v>
      </c>
      <c r="C17" s="14" t="s">
        <v>54</v>
      </c>
      <c r="D17" s="12">
        <v>0</v>
      </c>
      <c r="E17" s="12">
        <v>0</v>
      </c>
      <c r="F17" s="12">
        <v>4.49</v>
      </c>
      <c r="G17" s="12">
        <v>17.95</v>
      </c>
      <c r="H17" s="12">
        <v>0</v>
      </c>
      <c r="I17" s="13"/>
    </row>
    <row r="18" spans="1:9">
      <c r="A18" s="55"/>
      <c r="B18" s="47" t="s">
        <v>47</v>
      </c>
      <c r="C18" s="14" t="s">
        <v>53</v>
      </c>
      <c r="D18" s="12">
        <v>1.1200000000000001</v>
      </c>
      <c r="E18" s="12">
        <v>0.39</v>
      </c>
      <c r="F18" s="12">
        <v>9.35</v>
      </c>
      <c r="G18" s="12">
        <v>45.45</v>
      </c>
      <c r="H18" s="12">
        <v>0</v>
      </c>
      <c r="I18" s="13"/>
    </row>
    <row r="19" spans="1:9">
      <c r="A19" s="6" t="s">
        <v>13</v>
      </c>
      <c r="B19" s="46" t="s">
        <v>31</v>
      </c>
      <c r="C19" s="7" t="s">
        <v>32</v>
      </c>
      <c r="D19" s="7">
        <f>SUM(D20:D23)</f>
        <v>3.15</v>
      </c>
      <c r="E19" s="7">
        <f t="shared" ref="E19:H19" si="4">SUM(E20:E23)</f>
        <v>3.46</v>
      </c>
      <c r="F19" s="7">
        <f t="shared" si="4"/>
        <v>9.8099999999999987</v>
      </c>
      <c r="G19" s="7">
        <f t="shared" si="4"/>
        <v>83.86</v>
      </c>
      <c r="H19" s="7">
        <f t="shared" si="4"/>
        <v>0.55000000000000004</v>
      </c>
      <c r="I19" s="8" t="s">
        <v>33</v>
      </c>
    </row>
    <row r="20" spans="1:9">
      <c r="A20" s="55"/>
      <c r="B20" s="47" t="s">
        <v>34</v>
      </c>
      <c r="C20" s="9" t="s">
        <v>35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1"/>
    </row>
    <row r="21" spans="1:9">
      <c r="A21" s="55"/>
      <c r="B21" s="47" t="s">
        <v>36</v>
      </c>
      <c r="C21" s="9" t="s">
        <v>37</v>
      </c>
      <c r="D21" s="10">
        <v>0.4</v>
      </c>
      <c r="E21" s="10">
        <v>0.25</v>
      </c>
      <c r="F21" s="10">
        <v>0.17</v>
      </c>
      <c r="G21" s="10">
        <v>4.8099999999999996</v>
      </c>
      <c r="H21" s="10">
        <v>0</v>
      </c>
      <c r="I21" s="11"/>
    </row>
    <row r="22" spans="1:9" ht="15" customHeight="1">
      <c r="A22" s="55"/>
      <c r="B22" s="47" t="s">
        <v>38</v>
      </c>
      <c r="C22" s="9" t="s">
        <v>39</v>
      </c>
      <c r="D22" s="10">
        <v>2.75</v>
      </c>
      <c r="E22" s="10">
        <v>3.21</v>
      </c>
      <c r="F22" s="10">
        <v>4.3099999999999996</v>
      </c>
      <c r="G22" s="10">
        <v>57.75</v>
      </c>
      <c r="H22" s="10">
        <v>0.55000000000000004</v>
      </c>
      <c r="I22" s="11"/>
    </row>
    <row r="23" spans="1:9">
      <c r="A23" s="55"/>
      <c r="B23" s="47" t="s">
        <v>40</v>
      </c>
      <c r="C23" s="10" t="s">
        <v>41</v>
      </c>
      <c r="D23" s="10">
        <v>0</v>
      </c>
      <c r="E23" s="10">
        <v>0</v>
      </c>
      <c r="F23" s="10">
        <v>5.33</v>
      </c>
      <c r="G23" s="10">
        <v>21.3</v>
      </c>
      <c r="H23" s="10">
        <v>0</v>
      </c>
      <c r="I23" s="11"/>
    </row>
    <row r="24" spans="1:9">
      <c r="A24" s="81" t="s">
        <v>57</v>
      </c>
      <c r="B24" s="82"/>
      <c r="C24" s="15">
        <v>350</v>
      </c>
      <c r="D24" s="15">
        <f>SUM(D5,D9,D11,D19,)</f>
        <v>9.76</v>
      </c>
      <c r="E24" s="15">
        <f t="shared" ref="E24:H24" si="5">SUM(E5,E9,E11,E19,)</f>
        <v>13.600000000000001</v>
      </c>
      <c r="F24" s="15">
        <f t="shared" si="5"/>
        <v>43.47</v>
      </c>
      <c r="G24" s="15">
        <f t="shared" si="5"/>
        <v>340.11</v>
      </c>
      <c r="H24" s="15">
        <f t="shared" si="5"/>
        <v>2.012</v>
      </c>
      <c r="I24" s="16"/>
    </row>
    <row r="25" spans="1:9" ht="15" customHeight="1">
      <c r="A25" s="6" t="s">
        <v>58</v>
      </c>
      <c r="B25" s="46" t="s">
        <v>59</v>
      </c>
      <c r="C25" s="7" t="s">
        <v>32</v>
      </c>
      <c r="D25" s="7">
        <f>SUM(D26,)</f>
        <v>0.75</v>
      </c>
      <c r="E25" s="7">
        <f t="shared" ref="E25:H25" si="6">SUM(E26,)</f>
        <v>0.15</v>
      </c>
      <c r="F25" s="7">
        <f t="shared" si="6"/>
        <v>15.15</v>
      </c>
      <c r="G25" s="7">
        <f t="shared" si="6"/>
        <v>69</v>
      </c>
      <c r="H25" s="7">
        <f t="shared" si="6"/>
        <v>3</v>
      </c>
      <c r="I25" s="8" t="s">
        <v>60</v>
      </c>
    </row>
    <row r="26" spans="1:9">
      <c r="A26" s="55"/>
      <c r="B26" s="47" t="s">
        <v>61</v>
      </c>
      <c r="C26" s="9" t="s">
        <v>63</v>
      </c>
      <c r="D26" s="10">
        <v>0.75</v>
      </c>
      <c r="E26" s="10">
        <v>0.15</v>
      </c>
      <c r="F26" s="10">
        <v>15.15</v>
      </c>
      <c r="G26" s="10">
        <v>69</v>
      </c>
      <c r="H26" s="10">
        <v>3</v>
      </c>
      <c r="I26" s="11"/>
    </row>
    <row r="27" spans="1:9">
      <c r="A27" s="81" t="s">
        <v>57</v>
      </c>
      <c r="B27" s="82"/>
      <c r="C27" s="15">
        <v>150</v>
      </c>
      <c r="D27" s="15">
        <f>SUM(D25,)</f>
        <v>0.75</v>
      </c>
      <c r="E27" s="15">
        <f t="shared" ref="E27:H27" si="7">SUM(E25,)</f>
        <v>0.15</v>
      </c>
      <c r="F27" s="15">
        <f t="shared" si="7"/>
        <v>15.15</v>
      </c>
      <c r="G27" s="15">
        <f t="shared" si="7"/>
        <v>69</v>
      </c>
      <c r="H27" s="15">
        <f t="shared" si="7"/>
        <v>3</v>
      </c>
      <c r="I27" s="16"/>
    </row>
    <row r="28" spans="1:9" ht="16.5" customHeight="1">
      <c r="A28" s="6" t="s">
        <v>52</v>
      </c>
      <c r="B28" s="46" t="s">
        <v>69</v>
      </c>
      <c r="C28" s="7" t="s">
        <v>24</v>
      </c>
      <c r="D28" s="7">
        <f>SUM(D29:D32)</f>
        <v>0.67</v>
      </c>
      <c r="E28" s="7">
        <f t="shared" ref="E28:H28" si="8">SUM(E29:E32)</f>
        <v>1.25</v>
      </c>
      <c r="F28" s="7">
        <f t="shared" si="8"/>
        <v>2.2599999999999998</v>
      </c>
      <c r="G28" s="7">
        <f t="shared" si="8"/>
        <v>22.85</v>
      </c>
      <c r="H28" s="7">
        <f t="shared" si="8"/>
        <v>2.94</v>
      </c>
      <c r="I28" s="8" t="s">
        <v>67</v>
      </c>
    </row>
    <row r="29" spans="1:9">
      <c r="A29" s="55"/>
      <c r="B29" s="47" t="s">
        <v>66</v>
      </c>
      <c r="C29" s="14" t="s">
        <v>73</v>
      </c>
      <c r="D29" s="12">
        <v>0</v>
      </c>
      <c r="E29" s="12">
        <v>1.2</v>
      </c>
      <c r="F29" s="12">
        <v>0</v>
      </c>
      <c r="G29" s="12">
        <v>10.79</v>
      </c>
      <c r="H29" s="12">
        <v>0</v>
      </c>
      <c r="I29" s="13"/>
    </row>
    <row r="30" spans="1:9">
      <c r="A30" s="55"/>
      <c r="B30" s="47" t="s">
        <v>65</v>
      </c>
      <c r="C30" s="14" t="s">
        <v>72</v>
      </c>
      <c r="D30" s="12">
        <v>0.22</v>
      </c>
      <c r="E30" s="12">
        <v>0.02</v>
      </c>
      <c r="F30" s="12">
        <v>1.32</v>
      </c>
      <c r="G30" s="12">
        <v>6.3</v>
      </c>
      <c r="H30" s="12">
        <v>1.5</v>
      </c>
      <c r="I30" s="13"/>
    </row>
    <row r="31" spans="1:9" ht="14.25" customHeight="1">
      <c r="A31" s="55"/>
      <c r="B31" s="47" t="s">
        <v>64</v>
      </c>
      <c r="C31" s="14" t="s">
        <v>71</v>
      </c>
      <c r="D31" s="12">
        <v>0.45</v>
      </c>
      <c r="E31" s="12">
        <v>0.03</v>
      </c>
      <c r="F31" s="12">
        <v>0.94</v>
      </c>
      <c r="G31" s="12">
        <v>5.76</v>
      </c>
      <c r="H31" s="12">
        <v>1.44</v>
      </c>
      <c r="I31" s="13"/>
    </row>
    <row r="32" spans="1:9" ht="18" customHeight="1">
      <c r="A32" s="55"/>
      <c r="B32" s="47" t="s">
        <v>43</v>
      </c>
      <c r="C32" s="14" t="s">
        <v>70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3"/>
    </row>
    <row r="33" spans="1:9">
      <c r="A33" s="6" t="s">
        <v>52</v>
      </c>
      <c r="B33" s="46" t="s">
        <v>92</v>
      </c>
      <c r="C33" s="7" t="s">
        <v>32</v>
      </c>
      <c r="D33" s="7">
        <f>SUM(D34:D40)</f>
        <v>1.23</v>
      </c>
      <c r="E33" s="7">
        <f t="shared" ref="E33:H33" si="9">SUM(E34:E40)</f>
        <v>0.71</v>
      </c>
      <c r="F33" s="7">
        <f t="shared" si="9"/>
        <v>5.3900000000000006</v>
      </c>
      <c r="G33" s="7">
        <f t="shared" si="9"/>
        <v>33.61</v>
      </c>
      <c r="H33" s="7">
        <f t="shared" si="9"/>
        <v>17.16</v>
      </c>
      <c r="I33" s="8" t="s">
        <v>24</v>
      </c>
    </row>
    <row r="34" spans="1:9">
      <c r="A34" s="55"/>
      <c r="B34" s="47" t="s">
        <v>93</v>
      </c>
      <c r="C34" s="9" t="s">
        <v>94</v>
      </c>
      <c r="D34" s="10">
        <v>0.54</v>
      </c>
      <c r="E34" s="10">
        <v>0.03</v>
      </c>
      <c r="F34" s="10">
        <v>1.41</v>
      </c>
      <c r="G34" s="10">
        <v>8.4</v>
      </c>
      <c r="H34" s="10">
        <v>13.5</v>
      </c>
      <c r="I34" s="11"/>
    </row>
    <row r="35" spans="1:9">
      <c r="A35" s="55"/>
      <c r="B35" s="47" t="s">
        <v>95</v>
      </c>
      <c r="C35" s="9" t="s">
        <v>96</v>
      </c>
      <c r="D35" s="10">
        <v>0.32</v>
      </c>
      <c r="E35" s="10">
        <v>0.06</v>
      </c>
      <c r="F35" s="10">
        <v>2.57</v>
      </c>
      <c r="G35" s="10">
        <v>12.13</v>
      </c>
      <c r="H35" s="10">
        <v>3.15</v>
      </c>
      <c r="I35" s="11"/>
    </row>
    <row r="36" spans="1:9">
      <c r="A36" s="55"/>
      <c r="B36" s="47" t="s">
        <v>77</v>
      </c>
      <c r="C36" s="9" t="s">
        <v>97</v>
      </c>
      <c r="D36" s="10">
        <v>0.12</v>
      </c>
      <c r="E36" s="10">
        <v>0.01</v>
      </c>
      <c r="F36" s="10">
        <v>0.66</v>
      </c>
      <c r="G36" s="10">
        <v>3.36</v>
      </c>
      <c r="H36" s="10">
        <v>0.48</v>
      </c>
      <c r="I36" s="11"/>
    </row>
    <row r="37" spans="1:9">
      <c r="A37" s="55"/>
      <c r="B37" s="47" t="s">
        <v>79</v>
      </c>
      <c r="C37" s="9" t="s">
        <v>98</v>
      </c>
      <c r="D37" s="10">
        <v>0.09</v>
      </c>
      <c r="E37" s="10">
        <v>0.01</v>
      </c>
      <c r="F37" s="10">
        <v>0.52</v>
      </c>
      <c r="G37" s="10">
        <v>2.58</v>
      </c>
      <c r="H37" s="10">
        <v>0</v>
      </c>
      <c r="I37" s="11"/>
    </row>
    <row r="38" spans="1:9">
      <c r="A38" s="55"/>
      <c r="B38" s="47" t="s">
        <v>80</v>
      </c>
      <c r="C38" s="9" t="s">
        <v>99</v>
      </c>
      <c r="D38" s="10">
        <v>0.16</v>
      </c>
      <c r="E38" s="10">
        <v>0.6</v>
      </c>
      <c r="F38" s="10">
        <v>0.23</v>
      </c>
      <c r="G38" s="10">
        <v>7.14</v>
      </c>
      <c r="H38" s="10">
        <v>0.03</v>
      </c>
      <c r="I38" s="11"/>
    </row>
    <row r="39" spans="1:9">
      <c r="A39" s="55"/>
      <c r="B39" s="47" t="s">
        <v>46</v>
      </c>
      <c r="C39" s="9" t="s">
        <v>62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1"/>
    </row>
    <row r="40" spans="1:9" ht="15" customHeight="1">
      <c r="A40" s="55"/>
      <c r="B40" s="47" t="s">
        <v>43</v>
      </c>
      <c r="C40" s="9" t="s">
        <v>100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1"/>
    </row>
    <row r="41" spans="1:9" ht="13.5" customHeight="1">
      <c r="A41" s="6" t="s">
        <v>52</v>
      </c>
      <c r="B41" s="46" t="s">
        <v>74</v>
      </c>
      <c r="C41" s="7" t="s">
        <v>84</v>
      </c>
      <c r="D41" s="7">
        <f>SUM(D42:D49)</f>
        <v>9.2999999999999989</v>
      </c>
      <c r="E41" s="7">
        <f t="shared" ref="E41:H41" si="10">SUM(E42:E49)</f>
        <v>7.9899999999999993</v>
      </c>
      <c r="F41" s="7">
        <f t="shared" si="10"/>
        <v>2.29</v>
      </c>
      <c r="G41" s="7">
        <f t="shared" si="10"/>
        <v>118.5</v>
      </c>
      <c r="H41" s="7">
        <f t="shared" si="10"/>
        <v>0.61299999999999999</v>
      </c>
      <c r="I41" s="8" t="s">
        <v>76</v>
      </c>
    </row>
    <row r="42" spans="1:9">
      <c r="A42" s="55"/>
      <c r="B42" s="47" t="s">
        <v>77</v>
      </c>
      <c r="C42" s="9" t="s">
        <v>85</v>
      </c>
      <c r="D42" s="10">
        <v>0.12</v>
      </c>
      <c r="E42" s="10">
        <v>0.01</v>
      </c>
      <c r="F42" s="10">
        <v>0.66</v>
      </c>
      <c r="G42" s="10">
        <v>3.36</v>
      </c>
      <c r="H42" s="10">
        <v>0.48</v>
      </c>
      <c r="I42" s="11"/>
    </row>
    <row r="43" spans="1:9">
      <c r="A43" s="55"/>
      <c r="B43" s="47" t="s">
        <v>78</v>
      </c>
      <c r="C43" s="9" t="s">
        <v>86</v>
      </c>
      <c r="D43" s="10">
        <v>8.6999999999999993</v>
      </c>
      <c r="E43" s="10">
        <v>7.49</v>
      </c>
      <c r="F43" s="10">
        <v>0</v>
      </c>
      <c r="G43" s="10">
        <v>102.02</v>
      </c>
      <c r="H43" s="10">
        <v>0</v>
      </c>
      <c r="I43" s="11"/>
    </row>
    <row r="44" spans="1:9">
      <c r="A44" s="55"/>
      <c r="B44" s="47" t="s">
        <v>79</v>
      </c>
      <c r="C44" s="9" t="s">
        <v>87</v>
      </c>
      <c r="D44" s="10">
        <v>0.05</v>
      </c>
      <c r="E44" s="10">
        <v>0.01</v>
      </c>
      <c r="F44" s="10">
        <v>0.31</v>
      </c>
      <c r="G44" s="10">
        <v>1.57</v>
      </c>
      <c r="H44" s="10">
        <v>0</v>
      </c>
      <c r="I44" s="11"/>
    </row>
    <row r="45" spans="1:9">
      <c r="A45" s="55"/>
      <c r="B45" s="47" t="s">
        <v>80</v>
      </c>
      <c r="C45" s="9" t="s">
        <v>88</v>
      </c>
      <c r="D45" s="10">
        <v>0.05</v>
      </c>
      <c r="E45" s="10">
        <v>0.18</v>
      </c>
      <c r="F45" s="10">
        <v>7.0000000000000007E-2</v>
      </c>
      <c r="G45" s="10">
        <v>2.14</v>
      </c>
      <c r="H45" s="10">
        <v>8.9999999999999993E-3</v>
      </c>
      <c r="I45" s="11"/>
    </row>
    <row r="46" spans="1:9">
      <c r="A46" s="55"/>
      <c r="B46" s="47" t="s">
        <v>82</v>
      </c>
      <c r="C46" s="9" t="s">
        <v>73</v>
      </c>
      <c r="D46" s="10">
        <v>0.12</v>
      </c>
      <c r="E46" s="10">
        <v>0.01</v>
      </c>
      <c r="F46" s="10">
        <v>0.83</v>
      </c>
      <c r="G46" s="10">
        <v>4.01</v>
      </c>
      <c r="H46" s="10">
        <v>7.0000000000000001E-3</v>
      </c>
      <c r="I46" s="11"/>
    </row>
    <row r="47" spans="1:9">
      <c r="A47" s="55"/>
      <c r="B47" s="47" t="s">
        <v>45</v>
      </c>
      <c r="C47" s="9" t="s">
        <v>89</v>
      </c>
      <c r="D47" s="10">
        <v>0.26</v>
      </c>
      <c r="E47" s="10">
        <v>0.28999999999999998</v>
      </c>
      <c r="F47" s="10">
        <v>0.42</v>
      </c>
      <c r="G47" s="10">
        <v>5.4</v>
      </c>
      <c r="H47" s="10">
        <v>0.11700000000000001</v>
      </c>
      <c r="I47" s="11"/>
    </row>
    <row r="48" spans="1:9" ht="19.5" customHeight="1">
      <c r="A48" s="55"/>
      <c r="B48" s="47" t="s">
        <v>43</v>
      </c>
      <c r="C48" s="9" t="s">
        <v>90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1"/>
    </row>
    <row r="49" spans="1:9">
      <c r="A49" s="55"/>
      <c r="B49" s="47" t="s">
        <v>46</v>
      </c>
      <c r="C49" s="9" t="s">
        <v>91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1"/>
    </row>
    <row r="50" spans="1:9" ht="15.75" customHeight="1">
      <c r="A50" s="6" t="s">
        <v>52</v>
      </c>
      <c r="B50" s="46" t="s">
        <v>101</v>
      </c>
      <c r="C50" s="7" t="s">
        <v>102</v>
      </c>
      <c r="D50" s="7">
        <f>SUM(D51:D52)</f>
        <v>4.2700000000000005</v>
      </c>
      <c r="E50" s="7">
        <f t="shared" ref="E50:H50" si="11">SUM(E51:E52)</f>
        <v>2.44</v>
      </c>
      <c r="F50" s="7">
        <f t="shared" si="11"/>
        <v>26.19</v>
      </c>
      <c r="G50" s="7">
        <f t="shared" si="11"/>
        <v>143.65</v>
      </c>
      <c r="H50" s="7">
        <f t="shared" si="11"/>
        <v>0</v>
      </c>
      <c r="I50" s="8" t="s">
        <v>103</v>
      </c>
    </row>
    <row r="51" spans="1:9">
      <c r="A51" s="55"/>
      <c r="B51" s="47" t="s">
        <v>14</v>
      </c>
      <c r="C51" s="9" t="s">
        <v>104</v>
      </c>
      <c r="D51" s="10">
        <v>0.03</v>
      </c>
      <c r="E51" s="10">
        <v>1.65</v>
      </c>
      <c r="F51" s="10">
        <v>0.05</v>
      </c>
      <c r="G51" s="10">
        <v>15.19</v>
      </c>
      <c r="H51" s="10">
        <v>0</v>
      </c>
      <c r="I51" s="11"/>
    </row>
    <row r="52" spans="1:9" ht="15" customHeight="1">
      <c r="A52" s="55"/>
      <c r="B52" s="47" t="s">
        <v>105</v>
      </c>
      <c r="C52" s="9" t="s">
        <v>106</v>
      </c>
      <c r="D52" s="10">
        <v>4.24</v>
      </c>
      <c r="E52" s="10">
        <v>0.79</v>
      </c>
      <c r="F52" s="10">
        <v>26.14</v>
      </c>
      <c r="G52" s="10">
        <v>128.46</v>
      </c>
      <c r="H52" s="10">
        <v>0</v>
      </c>
      <c r="I52" s="11"/>
    </row>
    <row r="53" spans="1:9" ht="18" customHeight="1">
      <c r="A53" s="6" t="s">
        <v>52</v>
      </c>
      <c r="B53" s="46" t="s">
        <v>107</v>
      </c>
      <c r="C53" s="7" t="s">
        <v>32</v>
      </c>
      <c r="D53" s="7">
        <f>SUM(D54:D56)</f>
        <v>7.0000000000000007E-2</v>
      </c>
      <c r="E53" s="7">
        <f t="shared" ref="E53:H53" si="12">SUM(E54:E56)</f>
        <v>0</v>
      </c>
      <c r="F53" s="7">
        <f t="shared" si="12"/>
        <v>8.56</v>
      </c>
      <c r="G53" s="7">
        <f t="shared" si="12"/>
        <v>33.660000000000004</v>
      </c>
      <c r="H53" s="7">
        <f t="shared" si="12"/>
        <v>0</v>
      </c>
      <c r="I53" s="8" t="s">
        <v>108</v>
      </c>
    </row>
    <row r="54" spans="1:9">
      <c r="A54" s="55"/>
      <c r="B54" s="47" t="s">
        <v>34</v>
      </c>
      <c r="C54" s="9" t="s">
        <v>109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1"/>
    </row>
    <row r="55" spans="1:9">
      <c r="A55" s="55"/>
      <c r="B55" s="47" t="s">
        <v>44</v>
      </c>
      <c r="C55" s="10" t="s">
        <v>110</v>
      </c>
      <c r="D55" s="10">
        <v>0</v>
      </c>
      <c r="E55" s="10">
        <v>0</v>
      </c>
      <c r="F55" s="10">
        <v>5.24</v>
      </c>
      <c r="G55" s="10">
        <v>20.94</v>
      </c>
      <c r="H55" s="10">
        <v>0</v>
      </c>
      <c r="I55" s="11"/>
    </row>
    <row r="56" spans="1:9">
      <c r="A56" s="55"/>
      <c r="B56" s="47" t="s">
        <v>111</v>
      </c>
      <c r="C56" s="9" t="s">
        <v>112</v>
      </c>
      <c r="D56" s="10">
        <v>7.0000000000000007E-2</v>
      </c>
      <c r="E56" s="10">
        <v>0</v>
      </c>
      <c r="F56" s="10">
        <v>3.32</v>
      </c>
      <c r="G56" s="10">
        <v>12.72</v>
      </c>
      <c r="H56" s="10">
        <v>0</v>
      </c>
      <c r="I56" s="11"/>
    </row>
    <row r="57" spans="1:9">
      <c r="A57" s="6" t="s">
        <v>52</v>
      </c>
      <c r="B57" s="46" t="s">
        <v>113</v>
      </c>
      <c r="C57" s="7" t="s">
        <v>24</v>
      </c>
      <c r="D57" s="7">
        <f>SUM(D58)</f>
        <v>1.08</v>
      </c>
      <c r="E57" s="7">
        <f t="shared" ref="E57:H57" si="13">SUM(E58)</f>
        <v>0.27</v>
      </c>
      <c r="F57" s="7">
        <f t="shared" si="13"/>
        <v>9.36</v>
      </c>
      <c r="G57" s="7">
        <f t="shared" si="13"/>
        <v>44.55</v>
      </c>
      <c r="H57" s="7">
        <f t="shared" si="13"/>
        <v>0</v>
      </c>
      <c r="I57" s="8" t="s">
        <v>114</v>
      </c>
    </row>
    <row r="58" spans="1:9">
      <c r="A58" s="55"/>
      <c r="B58" s="47" t="s">
        <v>115</v>
      </c>
      <c r="C58" s="9" t="s">
        <v>27</v>
      </c>
      <c r="D58" s="10">
        <v>1.08</v>
      </c>
      <c r="E58" s="10">
        <v>0.27</v>
      </c>
      <c r="F58" s="10">
        <v>9.36</v>
      </c>
      <c r="G58" s="10">
        <v>44.55</v>
      </c>
      <c r="H58" s="10">
        <v>0</v>
      </c>
      <c r="I58" s="11"/>
    </row>
    <row r="59" spans="1:9">
      <c r="A59" s="81" t="s">
        <v>57</v>
      </c>
      <c r="B59" s="82"/>
      <c r="C59" s="15">
        <v>530</v>
      </c>
      <c r="D59" s="15">
        <f>SUM(D28,D33,D41,D50,D53,D57,)</f>
        <v>16.619999999999997</v>
      </c>
      <c r="E59" s="15">
        <f t="shared" ref="E59:H59" si="14">SUM(E28,E33,E41,E50,E53,E57,)</f>
        <v>12.659999999999998</v>
      </c>
      <c r="F59" s="15">
        <f t="shared" si="14"/>
        <v>54.050000000000004</v>
      </c>
      <c r="G59" s="15">
        <f t="shared" si="14"/>
        <v>396.82000000000005</v>
      </c>
      <c r="H59" s="15">
        <f t="shared" si="14"/>
        <v>20.713000000000001</v>
      </c>
      <c r="I59" s="16"/>
    </row>
    <row r="60" spans="1:9">
      <c r="A60" s="6" t="s">
        <v>116</v>
      </c>
      <c r="B60" s="46" t="s">
        <v>117</v>
      </c>
      <c r="C60" s="7" t="s">
        <v>48</v>
      </c>
      <c r="D60" s="7">
        <f>SUM(D61:D71)</f>
        <v>4.4999999999999991</v>
      </c>
      <c r="E60" s="7">
        <f t="shared" ref="E60:H60" si="15">SUM(E61:E71)</f>
        <v>2.0300000000000002</v>
      </c>
      <c r="F60" s="7">
        <f t="shared" si="15"/>
        <v>27.450000000000006</v>
      </c>
      <c r="G60" s="7">
        <f t="shared" si="15"/>
        <v>145.99</v>
      </c>
      <c r="H60" s="7">
        <f t="shared" si="15"/>
        <v>0</v>
      </c>
      <c r="I60" s="8" t="s">
        <v>118</v>
      </c>
    </row>
    <row r="61" spans="1:9">
      <c r="A61" s="55"/>
      <c r="B61" s="47" t="s">
        <v>34</v>
      </c>
      <c r="C61" s="9" t="s">
        <v>119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1"/>
    </row>
    <row r="62" spans="1:9" ht="18" customHeight="1">
      <c r="A62" s="55"/>
      <c r="B62" s="47" t="s">
        <v>120</v>
      </c>
      <c r="C62" s="9" t="s">
        <v>121</v>
      </c>
      <c r="D62" s="10">
        <v>0.13</v>
      </c>
      <c r="E62" s="10">
        <v>0.03</v>
      </c>
      <c r="F62" s="10">
        <v>0.09</v>
      </c>
      <c r="G62" s="10">
        <v>1.1399999999999999</v>
      </c>
      <c r="H62" s="10">
        <v>0</v>
      </c>
      <c r="I62" s="11"/>
    </row>
    <row r="63" spans="1:9" ht="15" customHeight="1">
      <c r="A63" s="55"/>
      <c r="B63" s="47" t="s">
        <v>122</v>
      </c>
      <c r="C63" s="9" t="s">
        <v>123</v>
      </c>
      <c r="D63" s="10">
        <v>3.76</v>
      </c>
      <c r="E63" s="10">
        <v>0.45</v>
      </c>
      <c r="F63" s="10">
        <v>24.3</v>
      </c>
      <c r="G63" s="10">
        <v>116.13</v>
      </c>
      <c r="H63" s="10">
        <v>0</v>
      </c>
      <c r="I63" s="11"/>
    </row>
    <row r="64" spans="1:9" ht="16.5" customHeight="1">
      <c r="A64" s="55"/>
      <c r="B64" s="47" t="s">
        <v>122</v>
      </c>
      <c r="C64" s="9" t="s">
        <v>124</v>
      </c>
      <c r="D64" s="10">
        <v>0.18</v>
      </c>
      <c r="E64" s="10">
        <v>0.02</v>
      </c>
      <c r="F64" s="10">
        <v>1.1399999999999999</v>
      </c>
      <c r="G64" s="10">
        <v>5.45</v>
      </c>
      <c r="H64" s="10">
        <v>0</v>
      </c>
      <c r="I64" s="11"/>
    </row>
    <row r="65" spans="1:9">
      <c r="A65" s="55"/>
      <c r="B65" s="47" t="s">
        <v>14</v>
      </c>
      <c r="C65" s="9" t="s">
        <v>125</v>
      </c>
      <c r="D65" s="10">
        <v>0.02</v>
      </c>
      <c r="E65" s="10">
        <v>0.93</v>
      </c>
      <c r="F65" s="10">
        <v>0.03</v>
      </c>
      <c r="G65" s="10">
        <v>8.6</v>
      </c>
      <c r="H65" s="10">
        <v>0</v>
      </c>
      <c r="I65" s="11"/>
    </row>
    <row r="66" spans="1:9">
      <c r="A66" s="55"/>
      <c r="B66" s="47" t="s">
        <v>126</v>
      </c>
      <c r="C66" s="9" t="s">
        <v>127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1"/>
    </row>
    <row r="67" spans="1:9">
      <c r="A67" s="55"/>
      <c r="B67" s="47" t="s">
        <v>128</v>
      </c>
      <c r="C67" s="9" t="s">
        <v>129</v>
      </c>
      <c r="D67" s="10">
        <v>0.22</v>
      </c>
      <c r="E67" s="10">
        <v>0.2</v>
      </c>
      <c r="F67" s="10">
        <v>0.01</v>
      </c>
      <c r="G67" s="10">
        <v>2.75</v>
      </c>
      <c r="H67" s="10">
        <v>0</v>
      </c>
      <c r="I67" s="11"/>
    </row>
    <row r="68" spans="1:9">
      <c r="A68" s="55"/>
      <c r="B68" s="47" t="s">
        <v>128</v>
      </c>
      <c r="C68" s="9" t="s">
        <v>125</v>
      </c>
      <c r="D68" s="10">
        <v>0.19</v>
      </c>
      <c r="E68" s="10">
        <v>0.17</v>
      </c>
      <c r="F68" s="10">
        <v>0.01</v>
      </c>
      <c r="G68" s="10">
        <v>2.38</v>
      </c>
      <c r="H68" s="10">
        <v>0</v>
      </c>
      <c r="I68" s="11"/>
    </row>
    <row r="69" spans="1:9">
      <c r="A69" s="55"/>
      <c r="B69" s="47" t="s">
        <v>130</v>
      </c>
      <c r="C69" s="9" t="s">
        <v>131</v>
      </c>
      <c r="D69" s="10">
        <v>0</v>
      </c>
      <c r="E69" s="10">
        <v>0.23</v>
      </c>
      <c r="F69" s="10">
        <v>0</v>
      </c>
      <c r="G69" s="10">
        <v>2.08</v>
      </c>
      <c r="H69" s="10">
        <v>0</v>
      </c>
      <c r="I69" s="11"/>
    </row>
    <row r="70" spans="1:9" ht="16.5" customHeight="1">
      <c r="A70" s="55"/>
      <c r="B70" s="47" t="s">
        <v>43</v>
      </c>
      <c r="C70" s="9" t="s">
        <v>132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1"/>
    </row>
    <row r="71" spans="1:9">
      <c r="A71" s="55"/>
      <c r="B71" s="47" t="s">
        <v>44</v>
      </c>
      <c r="C71" s="9" t="s">
        <v>133</v>
      </c>
      <c r="D71" s="10">
        <v>0</v>
      </c>
      <c r="E71" s="10">
        <v>0</v>
      </c>
      <c r="F71" s="10">
        <v>1.87</v>
      </c>
      <c r="G71" s="10">
        <v>7.46</v>
      </c>
      <c r="H71" s="10">
        <v>0</v>
      </c>
      <c r="I71" s="11"/>
    </row>
    <row r="72" spans="1:9" ht="16.5" customHeight="1">
      <c r="A72" s="6" t="s">
        <v>116</v>
      </c>
      <c r="B72" s="46" t="s">
        <v>134</v>
      </c>
      <c r="C72" s="7" t="s">
        <v>32</v>
      </c>
      <c r="D72" s="7">
        <f>SUM(D73:D74)</f>
        <v>4.3600000000000003</v>
      </c>
      <c r="E72" s="7">
        <f t="shared" ref="E72:H72" si="16">SUM(E73:E74)</f>
        <v>1.46</v>
      </c>
      <c r="F72" s="7">
        <f t="shared" si="16"/>
        <v>8.8140000000000001</v>
      </c>
      <c r="G72" s="7">
        <f t="shared" si="16"/>
        <v>70.17</v>
      </c>
      <c r="H72" s="7">
        <f t="shared" si="16"/>
        <v>1.0189999999999999</v>
      </c>
      <c r="I72" s="8" t="s">
        <v>135</v>
      </c>
    </row>
    <row r="73" spans="1:9">
      <c r="A73" s="55"/>
      <c r="B73" s="47" t="s">
        <v>136</v>
      </c>
      <c r="C73" s="17" t="s">
        <v>137</v>
      </c>
      <c r="D73" s="10">
        <v>0</v>
      </c>
      <c r="E73" s="10">
        <v>0</v>
      </c>
      <c r="F73" s="10">
        <v>2.9940000000000002</v>
      </c>
      <c r="G73" s="10">
        <v>11.97</v>
      </c>
      <c r="H73" s="10">
        <v>0</v>
      </c>
      <c r="I73" s="11"/>
    </row>
    <row r="74" spans="1:9" ht="15.75" thickBot="1">
      <c r="A74" s="56"/>
      <c r="B74" s="48" t="s">
        <v>138</v>
      </c>
      <c r="C74" s="18" t="s">
        <v>139</v>
      </c>
      <c r="D74" s="19">
        <v>4.3600000000000003</v>
      </c>
      <c r="E74" s="19">
        <v>1.46</v>
      </c>
      <c r="F74" s="19">
        <v>5.82</v>
      </c>
      <c r="G74" s="19">
        <v>58.2</v>
      </c>
      <c r="H74" s="19">
        <v>1.0189999999999999</v>
      </c>
      <c r="I74" s="20"/>
    </row>
    <row r="75" spans="1:9">
      <c r="A75" s="83" t="s">
        <v>57</v>
      </c>
      <c r="B75" s="84"/>
      <c r="C75" s="21">
        <v>220</v>
      </c>
      <c r="D75" s="21">
        <f>SUM(D60,D72,)</f>
        <v>8.86</v>
      </c>
      <c r="E75" s="21">
        <f t="shared" ref="E75:H75" si="17">SUM(E60,E72,)</f>
        <v>3.49</v>
      </c>
      <c r="F75" s="21">
        <f t="shared" si="17"/>
        <v>36.26400000000001</v>
      </c>
      <c r="G75" s="21">
        <f t="shared" si="17"/>
        <v>216.16000000000003</v>
      </c>
      <c r="H75" s="21">
        <f t="shared" si="17"/>
        <v>1.0189999999999999</v>
      </c>
      <c r="I75" s="22"/>
    </row>
    <row r="76" spans="1:9" ht="16.5" thickBot="1">
      <c r="A76" s="85" t="s">
        <v>140</v>
      </c>
      <c r="B76" s="86"/>
      <c r="C76" s="23">
        <f>SUM(C24,C27,C59,C75,)</f>
        <v>1250</v>
      </c>
      <c r="D76" s="23">
        <f t="shared" ref="D76:H76" si="18">SUM(D24,D27,D59,D75,)</f>
        <v>35.989999999999995</v>
      </c>
      <c r="E76" s="23">
        <f t="shared" si="18"/>
        <v>29.9</v>
      </c>
      <c r="F76" s="23">
        <f t="shared" si="18"/>
        <v>148.93400000000003</v>
      </c>
      <c r="G76" s="23">
        <f t="shared" si="18"/>
        <v>1022.0900000000001</v>
      </c>
      <c r="H76" s="23">
        <f t="shared" si="18"/>
        <v>26.744</v>
      </c>
      <c r="I76" s="24"/>
    </row>
    <row r="79" spans="1:9" ht="15.75" thickBot="1"/>
    <row r="80" spans="1:9">
      <c r="A80" s="96" t="s">
        <v>2</v>
      </c>
      <c r="B80" s="98" t="s">
        <v>3</v>
      </c>
      <c r="C80" s="100" t="s">
        <v>4</v>
      </c>
      <c r="D80" s="68" t="s">
        <v>5</v>
      </c>
      <c r="E80" s="68"/>
      <c r="F80" s="68"/>
      <c r="G80" s="68" t="s">
        <v>6</v>
      </c>
      <c r="H80" s="90" t="s">
        <v>7</v>
      </c>
      <c r="I80" s="92" t="s">
        <v>8</v>
      </c>
    </row>
    <row r="81" spans="1:9" ht="15.75" thickBot="1">
      <c r="A81" s="97"/>
      <c r="B81" s="99"/>
      <c r="C81" s="101"/>
      <c r="D81" s="4" t="s">
        <v>9</v>
      </c>
      <c r="E81" s="4" t="s">
        <v>10</v>
      </c>
      <c r="F81" s="4" t="s">
        <v>11</v>
      </c>
      <c r="G81" s="89"/>
      <c r="H81" s="91"/>
      <c r="I81" s="93"/>
    </row>
    <row r="82" spans="1:9">
      <c r="A82" s="83" t="s">
        <v>152</v>
      </c>
      <c r="B82" s="94"/>
      <c r="C82" s="94"/>
      <c r="D82" s="94"/>
      <c r="E82" s="94"/>
      <c r="F82" s="94"/>
      <c r="G82" s="94"/>
      <c r="H82" s="94"/>
      <c r="I82" s="95"/>
    </row>
    <row r="83" spans="1:9">
      <c r="A83" s="6" t="s">
        <v>13</v>
      </c>
      <c r="B83" s="46" t="s">
        <v>14</v>
      </c>
      <c r="C83" s="7" t="s">
        <v>15</v>
      </c>
      <c r="D83" s="7">
        <f>SUM(D84,)</f>
        <v>0.06</v>
      </c>
      <c r="E83" s="7">
        <f t="shared" ref="E83:H83" si="19">SUM(E84,)</f>
        <v>3.08</v>
      </c>
      <c r="F83" s="7">
        <f t="shared" si="19"/>
        <v>0.08</v>
      </c>
      <c r="G83" s="7">
        <f t="shared" si="19"/>
        <v>28.3</v>
      </c>
      <c r="H83" s="7">
        <f t="shared" si="19"/>
        <v>0</v>
      </c>
      <c r="I83" s="8" t="s">
        <v>16</v>
      </c>
    </row>
    <row r="84" spans="1:9">
      <c r="A84" s="55"/>
      <c r="B84" s="47" t="s">
        <v>14</v>
      </c>
      <c r="C84" s="9" t="s">
        <v>17</v>
      </c>
      <c r="D84" s="10">
        <v>0.06</v>
      </c>
      <c r="E84" s="10">
        <v>3.08</v>
      </c>
      <c r="F84" s="10">
        <v>0.08</v>
      </c>
      <c r="G84" s="10">
        <v>28.3</v>
      </c>
      <c r="H84" s="10">
        <v>0</v>
      </c>
      <c r="I84" s="11"/>
    </row>
    <row r="85" spans="1:9">
      <c r="A85" s="6" t="s">
        <v>13</v>
      </c>
      <c r="B85" s="46" t="s">
        <v>23</v>
      </c>
      <c r="C85" s="7" t="s">
        <v>24</v>
      </c>
      <c r="D85" s="7">
        <f>SUM(D86,)</f>
        <v>1.98</v>
      </c>
      <c r="E85" s="7">
        <f t="shared" ref="E85:H85" si="20">SUM(E86,)</f>
        <v>0.27</v>
      </c>
      <c r="F85" s="7">
        <f t="shared" si="20"/>
        <v>11.4</v>
      </c>
      <c r="G85" s="7">
        <f t="shared" si="20"/>
        <v>59.7</v>
      </c>
      <c r="H85" s="7">
        <f t="shared" si="20"/>
        <v>0</v>
      </c>
      <c r="I85" s="8" t="s">
        <v>25</v>
      </c>
    </row>
    <row r="86" spans="1:9">
      <c r="A86" s="55"/>
      <c r="B86" s="47" t="s">
        <v>26</v>
      </c>
      <c r="C86" s="9" t="s">
        <v>27</v>
      </c>
      <c r="D86" s="10">
        <v>1.98</v>
      </c>
      <c r="E86" s="10">
        <v>0.27</v>
      </c>
      <c r="F86" s="10">
        <v>11.4</v>
      </c>
      <c r="G86" s="10">
        <v>59.7</v>
      </c>
      <c r="H86" s="10">
        <v>0</v>
      </c>
      <c r="I86" s="11"/>
    </row>
    <row r="87" spans="1:9">
      <c r="A87" s="6" t="s">
        <v>13</v>
      </c>
      <c r="B87" s="46" t="s">
        <v>141</v>
      </c>
      <c r="C87" s="7" t="s">
        <v>24</v>
      </c>
      <c r="D87" s="7">
        <f>SUM(D88,)</f>
        <v>0.24</v>
      </c>
      <c r="E87" s="7">
        <f t="shared" ref="E87:H87" si="21">SUM(E88,)</f>
        <v>0.03</v>
      </c>
      <c r="F87" s="7">
        <f t="shared" si="21"/>
        <v>0.75</v>
      </c>
      <c r="G87" s="7">
        <f t="shared" si="21"/>
        <v>4.2</v>
      </c>
      <c r="H87" s="7">
        <f t="shared" si="21"/>
        <v>3</v>
      </c>
      <c r="I87" s="8" t="s">
        <v>142</v>
      </c>
    </row>
    <row r="88" spans="1:9">
      <c r="A88" s="55"/>
      <c r="B88" s="47" t="s">
        <v>143</v>
      </c>
      <c r="C88" s="9" t="s">
        <v>144</v>
      </c>
      <c r="D88" s="10">
        <v>0.24</v>
      </c>
      <c r="E88" s="10">
        <v>0.03</v>
      </c>
      <c r="F88" s="10">
        <v>0.75</v>
      </c>
      <c r="G88" s="10">
        <v>4.2</v>
      </c>
      <c r="H88" s="10">
        <v>3</v>
      </c>
      <c r="I88" s="11"/>
    </row>
    <row r="89" spans="1:9">
      <c r="A89" s="6" t="s">
        <v>13</v>
      </c>
      <c r="B89" s="46" t="s">
        <v>145</v>
      </c>
      <c r="C89" s="7" t="s">
        <v>60</v>
      </c>
      <c r="D89" s="7">
        <f>SUM(D90:D93)</f>
        <v>10.57</v>
      </c>
      <c r="E89" s="7">
        <f t="shared" ref="E89:H89" si="22">SUM(E90:E93)</f>
        <v>12.38</v>
      </c>
      <c r="F89" s="7">
        <f t="shared" si="22"/>
        <v>4.2</v>
      </c>
      <c r="G89" s="7">
        <f t="shared" si="22"/>
        <v>170.92000000000002</v>
      </c>
      <c r="H89" s="7">
        <f t="shared" si="22"/>
        <v>1.014</v>
      </c>
      <c r="I89" s="8" t="s">
        <v>146</v>
      </c>
    </row>
    <row r="90" spans="1:9">
      <c r="A90" s="55"/>
      <c r="B90" s="47" t="s">
        <v>14</v>
      </c>
      <c r="C90" s="9" t="s">
        <v>147</v>
      </c>
      <c r="D90" s="10">
        <v>0.05</v>
      </c>
      <c r="E90" s="10">
        <v>2.4</v>
      </c>
      <c r="F90" s="10">
        <v>7.0000000000000007E-2</v>
      </c>
      <c r="G90" s="10">
        <v>22.07</v>
      </c>
      <c r="H90" s="10">
        <v>0</v>
      </c>
      <c r="I90" s="11"/>
    </row>
    <row r="91" spans="1:9">
      <c r="A91" s="55"/>
      <c r="B91" s="47" t="s">
        <v>45</v>
      </c>
      <c r="C91" s="9" t="s">
        <v>148</v>
      </c>
      <c r="D91" s="10">
        <v>2.2599999999999998</v>
      </c>
      <c r="E91" s="10">
        <v>2.5</v>
      </c>
      <c r="F91" s="10">
        <v>3.67</v>
      </c>
      <c r="G91" s="10">
        <v>46.8</v>
      </c>
      <c r="H91" s="10">
        <v>1.014</v>
      </c>
      <c r="I91" s="11"/>
    </row>
    <row r="92" spans="1:9" ht="15" customHeight="1">
      <c r="A92" s="55"/>
      <c r="B92" s="47" t="s">
        <v>43</v>
      </c>
      <c r="C92" s="9" t="s">
        <v>149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1"/>
    </row>
    <row r="93" spans="1:9">
      <c r="A93" s="55"/>
      <c r="B93" s="47" t="s">
        <v>150</v>
      </c>
      <c r="C93" s="9" t="s">
        <v>151</v>
      </c>
      <c r="D93" s="10">
        <v>8.26</v>
      </c>
      <c r="E93" s="10">
        <v>7.48</v>
      </c>
      <c r="F93" s="10">
        <v>0.46</v>
      </c>
      <c r="G93" s="10">
        <v>102.05</v>
      </c>
      <c r="H93" s="10">
        <v>0</v>
      </c>
      <c r="I93" s="11"/>
    </row>
    <row r="94" spans="1:9" ht="18.75" customHeight="1">
      <c r="A94" s="6" t="s">
        <v>13</v>
      </c>
      <c r="B94" s="46" t="s">
        <v>158</v>
      </c>
      <c r="C94" s="7" t="s">
        <v>32</v>
      </c>
      <c r="D94" s="7">
        <f>SUM(D95:D98)</f>
        <v>3.6</v>
      </c>
      <c r="E94" s="7">
        <f t="shared" ref="E94:H94" si="23">SUM(E95:E98)</f>
        <v>3.9600000000000004</v>
      </c>
      <c r="F94" s="7">
        <f t="shared" si="23"/>
        <v>12.46</v>
      </c>
      <c r="G94" s="7">
        <f t="shared" si="23"/>
        <v>100.82</v>
      </c>
      <c r="H94" s="7">
        <f t="shared" si="23"/>
        <v>1.5209999999999999</v>
      </c>
      <c r="I94" s="8" t="s">
        <v>156</v>
      </c>
    </row>
    <row r="95" spans="1:9">
      <c r="A95" s="55"/>
      <c r="B95" s="47" t="s">
        <v>45</v>
      </c>
      <c r="C95" s="9" t="s">
        <v>159</v>
      </c>
      <c r="D95" s="10">
        <v>3.39</v>
      </c>
      <c r="E95" s="10">
        <v>3.74</v>
      </c>
      <c r="F95" s="10">
        <v>5.5</v>
      </c>
      <c r="G95" s="10">
        <v>70.2</v>
      </c>
      <c r="H95" s="10">
        <v>1.5209999999999999</v>
      </c>
      <c r="I95" s="11"/>
    </row>
    <row r="96" spans="1:9">
      <c r="A96" s="55"/>
      <c r="B96" s="47" t="s">
        <v>46</v>
      </c>
      <c r="C96" s="9" t="s">
        <v>160</v>
      </c>
      <c r="D96" s="10">
        <v>0</v>
      </c>
      <c r="E96" s="10">
        <v>0</v>
      </c>
      <c r="F96" s="10">
        <v>0</v>
      </c>
      <c r="G96" s="10">
        <v>0</v>
      </c>
      <c r="H96" s="10">
        <v>0</v>
      </c>
      <c r="I96" s="11"/>
    </row>
    <row r="97" spans="1:9">
      <c r="A97" s="55"/>
      <c r="B97" s="47" t="s">
        <v>44</v>
      </c>
      <c r="C97" s="10" t="s">
        <v>161</v>
      </c>
      <c r="D97" s="10">
        <v>0</v>
      </c>
      <c r="E97" s="10">
        <v>0</v>
      </c>
      <c r="F97" s="10">
        <v>6.74</v>
      </c>
      <c r="G97" s="10">
        <v>26.9</v>
      </c>
      <c r="H97" s="10">
        <v>0</v>
      </c>
      <c r="I97" s="11"/>
    </row>
    <row r="98" spans="1:9">
      <c r="A98" s="55"/>
      <c r="B98" s="47" t="s">
        <v>157</v>
      </c>
      <c r="C98" s="9" t="s">
        <v>162</v>
      </c>
      <c r="D98" s="10">
        <v>0.21</v>
      </c>
      <c r="E98" s="10">
        <v>0.22</v>
      </c>
      <c r="F98" s="10">
        <v>0.22</v>
      </c>
      <c r="G98" s="10">
        <v>3.72</v>
      </c>
      <c r="H98" s="10">
        <v>0</v>
      </c>
      <c r="I98" s="11"/>
    </row>
    <row r="99" spans="1:9">
      <c r="A99" s="81" t="s">
        <v>57</v>
      </c>
      <c r="B99" s="82"/>
      <c r="C99" s="15">
        <v>345</v>
      </c>
      <c r="D99" s="15">
        <f>SUM(D83,D85,D87,D89,D94,)</f>
        <v>16.450000000000003</v>
      </c>
      <c r="E99" s="15">
        <f t="shared" ref="E99:H99" si="24">SUM(E83,E85,E87,E89,E94,)</f>
        <v>19.720000000000002</v>
      </c>
      <c r="F99" s="15">
        <f t="shared" si="24"/>
        <v>28.89</v>
      </c>
      <c r="G99" s="15">
        <f t="shared" si="24"/>
        <v>363.94</v>
      </c>
      <c r="H99" s="15">
        <f t="shared" si="24"/>
        <v>5.5350000000000001</v>
      </c>
      <c r="I99" s="16"/>
    </row>
    <row r="100" spans="1:9">
      <c r="A100" s="6" t="s">
        <v>58</v>
      </c>
      <c r="B100" s="46" t="s">
        <v>163</v>
      </c>
      <c r="C100" s="7" t="s">
        <v>164</v>
      </c>
      <c r="D100" s="7">
        <f>SUM(D101,)</f>
        <v>1.425</v>
      </c>
      <c r="E100" s="7">
        <f t="shared" ref="E100:H100" si="25">SUM(E101,)</f>
        <v>9.5000000000000001E-2</v>
      </c>
      <c r="F100" s="7">
        <f t="shared" si="25"/>
        <v>19.95</v>
      </c>
      <c r="G100" s="7">
        <f t="shared" si="25"/>
        <v>84.55</v>
      </c>
      <c r="H100" s="7">
        <f t="shared" si="25"/>
        <v>9.5399999999999991</v>
      </c>
      <c r="I100" s="8" t="s">
        <v>165</v>
      </c>
    </row>
    <row r="101" spans="1:9">
      <c r="A101" s="55"/>
      <c r="B101" s="47" t="s">
        <v>166</v>
      </c>
      <c r="C101" s="9" t="s">
        <v>167</v>
      </c>
      <c r="D101" s="10">
        <v>1.425</v>
      </c>
      <c r="E101" s="10">
        <v>9.5000000000000001E-2</v>
      </c>
      <c r="F101" s="10">
        <v>19.95</v>
      </c>
      <c r="G101" s="10">
        <v>84.55</v>
      </c>
      <c r="H101" s="10">
        <v>9.5399999999999991</v>
      </c>
      <c r="I101" s="11"/>
    </row>
    <row r="102" spans="1:9">
      <c r="A102" s="81" t="s">
        <v>57</v>
      </c>
      <c r="B102" s="82"/>
      <c r="C102" s="15">
        <v>95</v>
      </c>
      <c r="D102" s="15">
        <f>SUM(D100,)</f>
        <v>1.425</v>
      </c>
      <c r="E102" s="15">
        <f t="shared" ref="E102:H102" si="26">SUM(E100,)</f>
        <v>9.5000000000000001E-2</v>
      </c>
      <c r="F102" s="15">
        <f t="shared" si="26"/>
        <v>19.95</v>
      </c>
      <c r="G102" s="15">
        <f t="shared" si="26"/>
        <v>84.55</v>
      </c>
      <c r="H102" s="15">
        <f t="shared" si="26"/>
        <v>9.5399999999999991</v>
      </c>
      <c r="I102" s="16"/>
    </row>
    <row r="103" spans="1:9" ht="19.5" customHeight="1">
      <c r="A103" s="6" t="s">
        <v>52</v>
      </c>
      <c r="B103" s="46" t="s">
        <v>170</v>
      </c>
      <c r="C103" s="7" t="s">
        <v>24</v>
      </c>
      <c r="D103" s="7">
        <f>SUM(D104:D110)</f>
        <v>0.32999999999999996</v>
      </c>
      <c r="E103" s="7">
        <f t="shared" ref="E103:H103" si="27">SUM(E104:E110)</f>
        <v>2.15</v>
      </c>
      <c r="F103" s="7">
        <f t="shared" si="27"/>
        <v>2.2999999999999998</v>
      </c>
      <c r="G103" s="7">
        <f t="shared" si="27"/>
        <v>30.21</v>
      </c>
      <c r="H103" s="7">
        <f t="shared" si="27"/>
        <v>6.51</v>
      </c>
      <c r="I103" s="8" t="s">
        <v>15</v>
      </c>
    </row>
    <row r="104" spans="1:9">
      <c r="A104" s="55"/>
      <c r="B104" s="47" t="s">
        <v>93</v>
      </c>
      <c r="C104" s="9" t="s">
        <v>171</v>
      </c>
      <c r="D104" s="10">
        <v>0.18</v>
      </c>
      <c r="E104" s="10">
        <v>0.01</v>
      </c>
      <c r="F104" s="10">
        <v>0.48</v>
      </c>
      <c r="G104" s="10">
        <v>2.86</v>
      </c>
      <c r="H104" s="10">
        <v>4.59</v>
      </c>
      <c r="I104" s="11"/>
    </row>
    <row r="105" spans="1:9">
      <c r="A105" s="55"/>
      <c r="B105" s="47" t="s">
        <v>172</v>
      </c>
      <c r="C105" s="9" t="s">
        <v>173</v>
      </c>
      <c r="D105" s="10">
        <v>0.03</v>
      </c>
      <c r="E105" s="10">
        <v>0.03</v>
      </c>
      <c r="F105" s="10">
        <v>0.71</v>
      </c>
      <c r="G105" s="10">
        <v>3.38</v>
      </c>
      <c r="H105" s="10">
        <v>0.72</v>
      </c>
      <c r="I105" s="11"/>
    </row>
    <row r="106" spans="1:9">
      <c r="A106" s="55"/>
      <c r="B106" s="47" t="s">
        <v>77</v>
      </c>
      <c r="C106" s="9" t="s">
        <v>174</v>
      </c>
      <c r="D106" s="10">
        <v>0.08</v>
      </c>
      <c r="E106" s="10">
        <v>0.01</v>
      </c>
      <c r="F106" s="10">
        <v>0.41</v>
      </c>
      <c r="G106" s="10">
        <v>2.1</v>
      </c>
      <c r="H106" s="10">
        <v>0.3</v>
      </c>
      <c r="I106" s="11"/>
    </row>
    <row r="107" spans="1:9">
      <c r="A107" s="55"/>
      <c r="B107" s="47" t="s">
        <v>130</v>
      </c>
      <c r="C107" s="9" t="s">
        <v>175</v>
      </c>
      <c r="D107" s="10">
        <v>0</v>
      </c>
      <c r="E107" s="10">
        <v>2.1</v>
      </c>
      <c r="F107" s="10">
        <v>0</v>
      </c>
      <c r="G107" s="10">
        <v>18.88</v>
      </c>
      <c r="H107" s="10">
        <v>0</v>
      </c>
      <c r="I107" s="11"/>
    </row>
    <row r="108" spans="1:9" ht="14.25" customHeight="1">
      <c r="A108" s="55"/>
      <c r="B108" s="47" t="s">
        <v>43</v>
      </c>
      <c r="C108" s="9" t="s">
        <v>176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1"/>
    </row>
    <row r="109" spans="1:9">
      <c r="A109" s="55"/>
      <c r="B109" s="47" t="s">
        <v>44</v>
      </c>
      <c r="C109" s="9" t="s">
        <v>177</v>
      </c>
      <c r="D109" s="10">
        <v>0</v>
      </c>
      <c r="E109" s="10">
        <v>0</v>
      </c>
      <c r="F109" s="10">
        <v>0.6</v>
      </c>
      <c r="G109" s="10">
        <v>2.39</v>
      </c>
      <c r="H109" s="10">
        <v>0</v>
      </c>
      <c r="I109" s="11"/>
    </row>
    <row r="110" spans="1:9">
      <c r="A110" s="55"/>
      <c r="B110" s="47" t="s">
        <v>178</v>
      </c>
      <c r="C110" s="9" t="s">
        <v>179</v>
      </c>
      <c r="D110" s="10">
        <v>0.04</v>
      </c>
      <c r="E110" s="10">
        <v>0</v>
      </c>
      <c r="F110" s="10">
        <v>0.1</v>
      </c>
      <c r="G110" s="10">
        <v>0.6</v>
      </c>
      <c r="H110" s="10">
        <v>0.9</v>
      </c>
      <c r="I110" s="11"/>
    </row>
    <row r="111" spans="1:9">
      <c r="A111" s="6" t="s">
        <v>52</v>
      </c>
      <c r="B111" s="46" t="s">
        <v>181</v>
      </c>
      <c r="C111" s="7" t="s">
        <v>32</v>
      </c>
      <c r="D111" s="7">
        <f>SUM(D112:D117)</f>
        <v>4.32</v>
      </c>
      <c r="E111" s="7">
        <f t="shared" ref="E111:H111" si="28">SUM(E112:E117)</f>
        <v>0.45999999999999996</v>
      </c>
      <c r="F111" s="7">
        <f t="shared" si="28"/>
        <v>13.51</v>
      </c>
      <c r="G111" s="7">
        <f t="shared" si="28"/>
        <v>75.75</v>
      </c>
      <c r="H111" s="7">
        <f t="shared" si="28"/>
        <v>4.68</v>
      </c>
      <c r="I111" s="8" t="s">
        <v>182</v>
      </c>
    </row>
    <row r="112" spans="1:9">
      <c r="A112" s="55"/>
      <c r="B112" s="47" t="s">
        <v>95</v>
      </c>
      <c r="C112" s="9" t="s">
        <v>183</v>
      </c>
      <c r="D112" s="10">
        <v>0.42</v>
      </c>
      <c r="E112" s="10">
        <v>0.08</v>
      </c>
      <c r="F112" s="10">
        <v>3.42</v>
      </c>
      <c r="G112" s="10">
        <v>16.170000000000002</v>
      </c>
      <c r="H112" s="10">
        <v>4.2</v>
      </c>
      <c r="I112" s="11"/>
    </row>
    <row r="113" spans="1:9">
      <c r="A113" s="55"/>
      <c r="B113" s="47" t="s">
        <v>77</v>
      </c>
      <c r="C113" s="9" t="s">
        <v>85</v>
      </c>
      <c r="D113" s="10">
        <v>0.12</v>
      </c>
      <c r="E113" s="10">
        <v>0.01</v>
      </c>
      <c r="F113" s="10">
        <v>0.66</v>
      </c>
      <c r="G113" s="10">
        <v>3.36</v>
      </c>
      <c r="H113" s="10">
        <v>0.48</v>
      </c>
      <c r="I113" s="11"/>
    </row>
    <row r="114" spans="1:9">
      <c r="A114" s="55"/>
      <c r="B114" s="47" t="s">
        <v>79</v>
      </c>
      <c r="C114" s="9" t="s">
        <v>98</v>
      </c>
      <c r="D114" s="10">
        <v>0.09</v>
      </c>
      <c r="E114" s="10">
        <v>0.01</v>
      </c>
      <c r="F114" s="10">
        <v>0.52</v>
      </c>
      <c r="G114" s="10">
        <v>2.58</v>
      </c>
      <c r="H114" s="10">
        <v>0</v>
      </c>
      <c r="I114" s="11"/>
    </row>
    <row r="115" spans="1:9">
      <c r="A115" s="55"/>
      <c r="B115" s="47" t="s">
        <v>46</v>
      </c>
      <c r="C115" s="9" t="s">
        <v>62</v>
      </c>
      <c r="D115" s="10">
        <v>0</v>
      </c>
      <c r="E115" s="10">
        <v>0</v>
      </c>
      <c r="F115" s="10">
        <v>0</v>
      </c>
      <c r="G115" s="10">
        <v>0</v>
      </c>
      <c r="H115" s="10">
        <v>0</v>
      </c>
      <c r="I115" s="11"/>
    </row>
    <row r="116" spans="1:9" ht="15.75" customHeight="1">
      <c r="A116" s="55"/>
      <c r="B116" s="47" t="s">
        <v>43</v>
      </c>
      <c r="C116" s="9" t="s">
        <v>100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1"/>
    </row>
    <row r="117" spans="1:9">
      <c r="A117" s="55"/>
      <c r="B117" s="47" t="s">
        <v>184</v>
      </c>
      <c r="C117" s="9" t="s">
        <v>50</v>
      </c>
      <c r="D117" s="10">
        <v>3.69</v>
      </c>
      <c r="E117" s="10">
        <v>0.36</v>
      </c>
      <c r="F117" s="10">
        <v>8.91</v>
      </c>
      <c r="G117" s="10">
        <v>53.64</v>
      </c>
      <c r="H117" s="10">
        <v>0</v>
      </c>
      <c r="I117" s="11"/>
    </row>
    <row r="118" spans="1:9">
      <c r="A118" s="6" t="s">
        <v>52</v>
      </c>
      <c r="B118" s="46" t="s">
        <v>186</v>
      </c>
      <c r="C118" s="7" t="s">
        <v>68</v>
      </c>
      <c r="D118" s="7">
        <f>SUM(D119:D125)</f>
        <v>6.45</v>
      </c>
      <c r="E118" s="7">
        <f t="shared" ref="E118:H118" si="29">SUM(E119:E125)</f>
        <v>2.4699999999999998</v>
      </c>
      <c r="F118" s="7">
        <f t="shared" si="29"/>
        <v>6.24</v>
      </c>
      <c r="G118" s="7">
        <f t="shared" si="29"/>
        <v>74.160000000000011</v>
      </c>
      <c r="H118" s="7">
        <f t="shared" si="29"/>
        <v>0.47900000000000004</v>
      </c>
      <c r="I118" s="8" t="s">
        <v>187</v>
      </c>
    </row>
    <row r="119" spans="1:9">
      <c r="A119" s="55"/>
      <c r="B119" s="47" t="s">
        <v>188</v>
      </c>
      <c r="C119" s="10" t="s">
        <v>189</v>
      </c>
      <c r="D119" s="10">
        <v>5.2</v>
      </c>
      <c r="E119" s="10">
        <v>0.2</v>
      </c>
      <c r="F119" s="10">
        <v>0</v>
      </c>
      <c r="G119" s="10">
        <v>22.42</v>
      </c>
      <c r="H119" s="10">
        <v>0.32500000000000001</v>
      </c>
      <c r="I119" s="11"/>
    </row>
    <row r="120" spans="1:9">
      <c r="A120" s="55"/>
      <c r="B120" s="47" t="s">
        <v>14</v>
      </c>
      <c r="C120" s="9" t="s">
        <v>137</v>
      </c>
      <c r="D120" s="10">
        <v>0.04</v>
      </c>
      <c r="E120" s="10">
        <v>1.84</v>
      </c>
      <c r="F120" s="10">
        <v>0.05</v>
      </c>
      <c r="G120" s="10">
        <v>16.98</v>
      </c>
      <c r="H120" s="10">
        <v>0</v>
      </c>
      <c r="I120" s="11"/>
    </row>
    <row r="121" spans="1:9">
      <c r="A121" s="55"/>
      <c r="B121" s="47" t="s">
        <v>79</v>
      </c>
      <c r="C121" s="9" t="s">
        <v>190</v>
      </c>
      <c r="D121" s="10">
        <v>0.08</v>
      </c>
      <c r="E121" s="10">
        <v>0.01</v>
      </c>
      <c r="F121" s="10">
        <v>0.49</v>
      </c>
      <c r="G121" s="10">
        <v>2.46</v>
      </c>
      <c r="H121" s="10">
        <v>0</v>
      </c>
      <c r="I121" s="11"/>
    </row>
    <row r="122" spans="1:9">
      <c r="A122" s="55"/>
      <c r="B122" s="47" t="s">
        <v>82</v>
      </c>
      <c r="C122" s="9" t="s">
        <v>191</v>
      </c>
      <c r="D122" s="10">
        <v>0.41</v>
      </c>
      <c r="E122" s="10">
        <v>0.04</v>
      </c>
      <c r="F122" s="10">
        <v>2.76</v>
      </c>
      <c r="G122" s="10">
        <v>13.36</v>
      </c>
      <c r="H122" s="10">
        <v>2.4E-2</v>
      </c>
      <c r="I122" s="11"/>
    </row>
    <row r="123" spans="1:9">
      <c r="A123" s="55"/>
      <c r="B123" s="47" t="s">
        <v>45</v>
      </c>
      <c r="C123" s="9" t="s">
        <v>192</v>
      </c>
      <c r="D123" s="10">
        <v>0.28999999999999998</v>
      </c>
      <c r="E123" s="10">
        <v>0.32</v>
      </c>
      <c r="F123" s="10">
        <v>0.47</v>
      </c>
      <c r="G123" s="10">
        <v>6</v>
      </c>
      <c r="H123" s="10">
        <v>0.13</v>
      </c>
      <c r="I123" s="11"/>
    </row>
    <row r="124" spans="1:9" ht="16.5" customHeight="1">
      <c r="A124" s="55"/>
      <c r="B124" s="47" t="s">
        <v>43</v>
      </c>
      <c r="C124" s="9" t="s">
        <v>193</v>
      </c>
      <c r="D124" s="10">
        <v>0</v>
      </c>
      <c r="E124" s="10">
        <v>0</v>
      </c>
      <c r="F124" s="10">
        <v>0</v>
      </c>
      <c r="G124" s="10">
        <v>0</v>
      </c>
      <c r="H124" s="10">
        <v>0</v>
      </c>
      <c r="I124" s="11"/>
    </row>
    <row r="125" spans="1:9">
      <c r="A125" s="55"/>
      <c r="B125" s="47" t="s">
        <v>194</v>
      </c>
      <c r="C125" s="9" t="s">
        <v>195</v>
      </c>
      <c r="D125" s="10">
        <v>0.43</v>
      </c>
      <c r="E125" s="10">
        <v>0.06</v>
      </c>
      <c r="F125" s="10">
        <v>2.4700000000000002</v>
      </c>
      <c r="G125" s="10">
        <v>12.94</v>
      </c>
      <c r="H125" s="10">
        <v>0</v>
      </c>
      <c r="I125" s="11"/>
    </row>
    <row r="126" spans="1:9">
      <c r="A126" s="6" t="s">
        <v>52</v>
      </c>
      <c r="B126" s="46" t="s">
        <v>196</v>
      </c>
      <c r="C126" s="7" t="s">
        <v>102</v>
      </c>
      <c r="D126" s="7">
        <f>SUM(D127:D130)</f>
        <v>2.5500000000000003</v>
      </c>
      <c r="E126" s="7">
        <f t="shared" ref="E126:H126" si="30">SUM(E127:E130)</f>
        <v>3</v>
      </c>
      <c r="F126" s="7">
        <f t="shared" si="30"/>
        <v>14.68</v>
      </c>
      <c r="G126" s="7">
        <f t="shared" si="30"/>
        <v>96.29</v>
      </c>
      <c r="H126" s="7">
        <f t="shared" si="30"/>
        <v>16.57</v>
      </c>
      <c r="I126" s="8" t="s">
        <v>197</v>
      </c>
    </row>
    <row r="127" spans="1:9">
      <c r="A127" s="55"/>
      <c r="B127" s="47" t="s">
        <v>95</v>
      </c>
      <c r="C127" s="9" t="s">
        <v>198</v>
      </c>
      <c r="D127" s="10">
        <v>1.62</v>
      </c>
      <c r="E127" s="10">
        <v>0.32</v>
      </c>
      <c r="F127" s="10">
        <v>13.18</v>
      </c>
      <c r="G127" s="10">
        <v>62.25</v>
      </c>
      <c r="H127" s="10">
        <v>16.170000000000002</v>
      </c>
      <c r="I127" s="11"/>
    </row>
    <row r="128" spans="1:9">
      <c r="A128" s="55"/>
      <c r="B128" s="47" t="s">
        <v>14</v>
      </c>
      <c r="C128" s="9" t="s">
        <v>199</v>
      </c>
      <c r="D128" s="10">
        <v>0.04</v>
      </c>
      <c r="E128" s="10">
        <v>1.69</v>
      </c>
      <c r="F128" s="10">
        <v>0.05</v>
      </c>
      <c r="G128" s="10">
        <v>15.56</v>
      </c>
      <c r="H128" s="10">
        <v>0</v>
      </c>
      <c r="I128" s="11"/>
    </row>
    <row r="129" spans="1:9">
      <c r="A129" s="55"/>
      <c r="B129" s="47" t="s">
        <v>45</v>
      </c>
      <c r="C129" s="9" t="s">
        <v>200</v>
      </c>
      <c r="D129" s="10">
        <v>0.89</v>
      </c>
      <c r="E129" s="10">
        <v>0.99</v>
      </c>
      <c r="F129" s="10">
        <v>1.45</v>
      </c>
      <c r="G129" s="10">
        <v>18.48</v>
      </c>
      <c r="H129" s="10">
        <v>0.4</v>
      </c>
      <c r="I129" s="11"/>
    </row>
    <row r="130" spans="1:9" ht="12.75" customHeight="1">
      <c r="A130" s="55"/>
      <c r="B130" s="47" t="s">
        <v>43</v>
      </c>
      <c r="C130" s="9" t="s">
        <v>201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1"/>
    </row>
    <row r="131" spans="1:9" ht="15" customHeight="1">
      <c r="A131" s="6" t="s">
        <v>52</v>
      </c>
      <c r="B131" s="46" t="s">
        <v>203</v>
      </c>
      <c r="C131" s="7" t="s">
        <v>32</v>
      </c>
      <c r="D131" s="7">
        <f>SUM(D132:D134)</f>
        <v>5.1999999999999998E-2</v>
      </c>
      <c r="E131" s="7">
        <f t="shared" ref="E131:H131" si="31">SUM(E132:E134)</f>
        <v>5.1999999999999998E-2</v>
      </c>
      <c r="F131" s="7">
        <f t="shared" si="31"/>
        <v>7.1680000000000001</v>
      </c>
      <c r="G131" s="7">
        <f t="shared" si="31"/>
        <v>29.840000000000003</v>
      </c>
      <c r="H131" s="7">
        <f t="shared" si="31"/>
        <v>21.65</v>
      </c>
      <c r="I131" s="8" t="s">
        <v>204</v>
      </c>
    </row>
    <row r="132" spans="1:9">
      <c r="A132" s="55"/>
      <c r="B132" s="47" t="s">
        <v>46</v>
      </c>
      <c r="C132" s="9" t="s">
        <v>62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1"/>
    </row>
    <row r="133" spans="1:9">
      <c r="A133" s="55"/>
      <c r="B133" s="47" t="s">
        <v>44</v>
      </c>
      <c r="C133" s="17" t="s">
        <v>99</v>
      </c>
      <c r="D133" s="10">
        <v>0</v>
      </c>
      <c r="E133" s="10">
        <v>0</v>
      </c>
      <c r="F133" s="10">
        <v>5.9880000000000004</v>
      </c>
      <c r="G133" s="10">
        <v>23.94</v>
      </c>
      <c r="H133" s="10">
        <v>0</v>
      </c>
      <c r="I133" s="11"/>
    </row>
    <row r="134" spans="1:9">
      <c r="A134" s="55"/>
      <c r="B134" s="47" t="s">
        <v>205</v>
      </c>
      <c r="C134" s="10" t="s">
        <v>206</v>
      </c>
      <c r="D134" s="10">
        <v>5.1999999999999998E-2</v>
      </c>
      <c r="E134" s="10">
        <v>5.1999999999999998E-2</v>
      </c>
      <c r="F134" s="10">
        <v>1.18</v>
      </c>
      <c r="G134" s="10">
        <v>5.9</v>
      </c>
      <c r="H134" s="10">
        <v>21.65</v>
      </c>
      <c r="I134" s="11"/>
    </row>
    <row r="135" spans="1:9">
      <c r="A135" s="6" t="s">
        <v>52</v>
      </c>
      <c r="B135" s="46" t="s">
        <v>113</v>
      </c>
      <c r="C135" s="7" t="s">
        <v>24</v>
      </c>
      <c r="D135" s="7">
        <f>SUM(D136,)</f>
        <v>1.08</v>
      </c>
      <c r="E135" s="7">
        <f t="shared" ref="E135:H135" si="32">SUM(E136,)</f>
        <v>0.27</v>
      </c>
      <c r="F135" s="7">
        <f t="shared" si="32"/>
        <v>9.36</v>
      </c>
      <c r="G135" s="7">
        <f t="shared" si="32"/>
        <v>44.55</v>
      </c>
      <c r="H135" s="7">
        <f t="shared" si="32"/>
        <v>0</v>
      </c>
      <c r="I135" s="8" t="s">
        <v>114</v>
      </c>
    </row>
    <row r="136" spans="1:9">
      <c r="A136" s="55"/>
      <c r="B136" s="47" t="s">
        <v>115</v>
      </c>
      <c r="C136" s="9" t="s">
        <v>27</v>
      </c>
      <c r="D136" s="10">
        <v>1.08</v>
      </c>
      <c r="E136" s="10">
        <v>0.27</v>
      </c>
      <c r="F136" s="10">
        <v>9.36</v>
      </c>
      <c r="G136" s="10">
        <v>44.55</v>
      </c>
      <c r="H136" s="10">
        <v>0</v>
      </c>
      <c r="I136" s="11"/>
    </row>
    <row r="137" spans="1:9">
      <c r="A137" s="81" t="s">
        <v>57</v>
      </c>
      <c r="B137" s="82"/>
      <c r="C137" s="15">
        <v>520</v>
      </c>
      <c r="D137" s="15">
        <f>SUM(D103,D111,D118,D126,D131,D135,)</f>
        <v>14.782000000000002</v>
      </c>
      <c r="E137" s="15">
        <f t="shared" ref="E137:H137" si="33">SUM(E103,E111,E118,E126,E131,E135,)</f>
        <v>8.4019999999999992</v>
      </c>
      <c r="F137" s="15">
        <f t="shared" si="33"/>
        <v>53.257999999999996</v>
      </c>
      <c r="G137" s="15">
        <f t="shared" si="33"/>
        <v>350.8</v>
      </c>
      <c r="H137" s="15">
        <f t="shared" si="33"/>
        <v>49.888999999999996</v>
      </c>
      <c r="I137" s="16"/>
    </row>
    <row r="138" spans="1:9">
      <c r="A138" s="57" t="s">
        <v>116</v>
      </c>
      <c r="B138" s="50" t="s">
        <v>207</v>
      </c>
      <c r="C138" s="25" t="s">
        <v>68</v>
      </c>
      <c r="D138" s="25">
        <f>SUM(D139)</f>
        <v>3.7</v>
      </c>
      <c r="E138" s="25">
        <f t="shared" ref="E138:H138" si="34">SUM(E139)</f>
        <v>4.7</v>
      </c>
      <c r="F138" s="25">
        <f t="shared" si="34"/>
        <v>36.549999999999997</v>
      </c>
      <c r="G138" s="25">
        <f t="shared" si="34"/>
        <v>203.5</v>
      </c>
      <c r="H138" s="25">
        <f t="shared" si="34"/>
        <v>0</v>
      </c>
      <c r="I138" s="26" t="s">
        <v>208</v>
      </c>
    </row>
    <row r="139" spans="1:9" ht="15.75" customHeight="1">
      <c r="A139" s="55"/>
      <c r="B139" s="47" t="s">
        <v>209</v>
      </c>
      <c r="C139" s="9" t="s">
        <v>210</v>
      </c>
      <c r="D139" s="10">
        <v>3.7</v>
      </c>
      <c r="E139" s="10">
        <v>4.7</v>
      </c>
      <c r="F139" s="10">
        <v>36.549999999999997</v>
      </c>
      <c r="G139" s="10">
        <v>203.5</v>
      </c>
      <c r="H139" s="10">
        <v>0</v>
      </c>
      <c r="I139" s="11"/>
    </row>
    <row r="140" spans="1:9" ht="15.75" customHeight="1">
      <c r="A140" s="6" t="s">
        <v>116</v>
      </c>
      <c r="B140" s="46" t="s">
        <v>211</v>
      </c>
      <c r="C140" s="7" t="s">
        <v>32</v>
      </c>
      <c r="D140" s="7">
        <f>SUM(D141,)</f>
        <v>4.3499999999999996</v>
      </c>
      <c r="E140" s="7">
        <f t="shared" ref="E140:H140" si="35">SUM(E141,)</f>
        <v>4.8</v>
      </c>
      <c r="F140" s="7">
        <f t="shared" si="35"/>
        <v>7.05</v>
      </c>
      <c r="G140" s="7">
        <f t="shared" si="35"/>
        <v>90</v>
      </c>
      <c r="H140" s="7">
        <f t="shared" si="35"/>
        <v>1.95</v>
      </c>
      <c r="I140" s="8" t="s">
        <v>212</v>
      </c>
    </row>
    <row r="141" spans="1:9" ht="15.75" thickBot="1">
      <c r="A141" s="56"/>
      <c r="B141" s="48" t="s">
        <v>45</v>
      </c>
      <c r="C141" s="18" t="s">
        <v>213</v>
      </c>
      <c r="D141" s="19">
        <v>4.3499999999999996</v>
      </c>
      <c r="E141" s="19">
        <v>4.8</v>
      </c>
      <c r="F141" s="19">
        <v>7.05</v>
      </c>
      <c r="G141" s="19">
        <v>90</v>
      </c>
      <c r="H141" s="19">
        <v>1.95</v>
      </c>
      <c r="I141" s="20"/>
    </row>
    <row r="142" spans="1:9">
      <c r="A142" s="83" t="s">
        <v>57</v>
      </c>
      <c r="B142" s="84"/>
      <c r="C142" s="21">
        <v>200</v>
      </c>
      <c r="D142" s="21">
        <f>SUM(D138,D140,)</f>
        <v>8.0500000000000007</v>
      </c>
      <c r="E142" s="21">
        <f t="shared" ref="E142:H142" si="36">SUM(E138,E140,)</f>
        <v>9.5</v>
      </c>
      <c r="F142" s="21">
        <f t="shared" si="36"/>
        <v>43.599999999999994</v>
      </c>
      <c r="G142" s="21">
        <f t="shared" si="36"/>
        <v>293.5</v>
      </c>
      <c r="H142" s="21">
        <f t="shared" si="36"/>
        <v>1.95</v>
      </c>
      <c r="I142" s="22"/>
    </row>
    <row r="143" spans="1:9" ht="16.5" thickBot="1">
      <c r="A143" s="85" t="s">
        <v>140</v>
      </c>
      <c r="B143" s="86"/>
      <c r="C143" s="23">
        <f>SUM(C99,C102,C137,C142,)</f>
        <v>1160</v>
      </c>
      <c r="D143" s="23">
        <f t="shared" ref="D143:H143" si="37">SUM(D99,D102,D137,D142,)</f>
        <v>40.707000000000008</v>
      </c>
      <c r="E143" s="23">
        <f t="shared" si="37"/>
        <v>37.716999999999999</v>
      </c>
      <c r="F143" s="23">
        <f t="shared" si="37"/>
        <v>145.69799999999998</v>
      </c>
      <c r="G143" s="23">
        <f t="shared" si="37"/>
        <v>1092.79</v>
      </c>
      <c r="H143" s="23">
        <f t="shared" si="37"/>
        <v>66.914000000000001</v>
      </c>
      <c r="I143" s="24"/>
    </row>
    <row r="145" spans="1:9" s="44" customFormat="1">
      <c r="A145" s="49"/>
      <c r="B145" s="49"/>
    </row>
    <row r="146" spans="1:9" s="44" customFormat="1">
      <c r="A146" s="49"/>
      <c r="B146" s="49"/>
    </row>
    <row r="147" spans="1:9" s="44" customFormat="1">
      <c r="A147" s="49"/>
      <c r="B147" s="49"/>
    </row>
    <row r="148" spans="1:9" s="44" customFormat="1">
      <c r="A148" s="49"/>
      <c r="B148" s="49"/>
    </row>
    <row r="149" spans="1:9" s="44" customFormat="1">
      <c r="A149" s="49"/>
      <c r="B149" s="49"/>
    </row>
    <row r="150" spans="1:9" s="44" customFormat="1">
      <c r="A150" s="49"/>
      <c r="B150" s="49"/>
    </row>
    <row r="152" spans="1:9" s="44" customFormat="1">
      <c r="A152" s="49"/>
      <c r="B152" s="49"/>
    </row>
    <row r="154" spans="1:9" ht="15.75" thickBot="1">
      <c r="C154" s="31"/>
      <c r="D154" s="31"/>
      <c r="E154" s="31"/>
      <c r="F154" s="31"/>
      <c r="G154" s="31"/>
      <c r="H154" s="31"/>
      <c r="I154" s="31"/>
    </row>
    <row r="155" spans="1:9">
      <c r="A155" s="96" t="s">
        <v>2</v>
      </c>
      <c r="B155" s="98" t="s">
        <v>3</v>
      </c>
      <c r="C155" s="100" t="s">
        <v>4</v>
      </c>
      <c r="D155" s="68" t="s">
        <v>5</v>
      </c>
      <c r="E155" s="68"/>
      <c r="F155" s="68"/>
      <c r="G155" s="68" t="s">
        <v>6</v>
      </c>
      <c r="H155" s="90" t="s">
        <v>7</v>
      </c>
      <c r="I155" s="92" t="s">
        <v>8</v>
      </c>
    </row>
    <row r="156" spans="1:9" ht="15.75" thickBot="1">
      <c r="A156" s="97"/>
      <c r="B156" s="99"/>
      <c r="C156" s="101"/>
      <c r="D156" s="5" t="s">
        <v>9</v>
      </c>
      <c r="E156" s="5" t="s">
        <v>10</v>
      </c>
      <c r="F156" s="5" t="s">
        <v>11</v>
      </c>
      <c r="G156" s="89"/>
      <c r="H156" s="91"/>
      <c r="I156" s="93"/>
    </row>
    <row r="157" spans="1:9">
      <c r="A157" s="83" t="s">
        <v>214</v>
      </c>
      <c r="B157" s="94"/>
      <c r="C157" s="94"/>
      <c r="D157" s="94"/>
      <c r="E157" s="94"/>
      <c r="F157" s="94"/>
      <c r="G157" s="94"/>
      <c r="H157" s="94"/>
      <c r="I157" s="95"/>
    </row>
    <row r="158" spans="1:9">
      <c r="A158" s="6" t="s">
        <v>13</v>
      </c>
      <c r="B158" s="46" t="s">
        <v>14</v>
      </c>
      <c r="C158" s="7" t="s">
        <v>15</v>
      </c>
      <c r="D158" s="7">
        <f>SUM(D159,)</f>
        <v>0.06</v>
      </c>
      <c r="E158" s="7">
        <f t="shared" ref="E158:H158" si="38">SUM(E159,)</f>
        <v>3.08</v>
      </c>
      <c r="F158" s="7">
        <f t="shared" si="38"/>
        <v>0.08</v>
      </c>
      <c r="G158" s="7">
        <f t="shared" si="38"/>
        <v>28.3</v>
      </c>
      <c r="H158" s="7">
        <f t="shared" si="38"/>
        <v>0</v>
      </c>
      <c r="I158" s="8" t="s">
        <v>16</v>
      </c>
    </row>
    <row r="159" spans="1:9">
      <c r="A159" s="55"/>
      <c r="B159" s="47" t="s">
        <v>14</v>
      </c>
      <c r="C159" s="9" t="s">
        <v>17</v>
      </c>
      <c r="D159" s="10">
        <v>0.06</v>
      </c>
      <c r="E159" s="10">
        <v>3.08</v>
      </c>
      <c r="F159" s="10">
        <v>0.08</v>
      </c>
      <c r="G159" s="10">
        <v>28.3</v>
      </c>
      <c r="H159" s="10">
        <v>0</v>
      </c>
      <c r="I159" s="11"/>
    </row>
    <row r="160" spans="1:9">
      <c r="A160" s="6" t="s">
        <v>13</v>
      </c>
      <c r="B160" s="46" t="s">
        <v>18</v>
      </c>
      <c r="C160" s="7" t="s">
        <v>19</v>
      </c>
      <c r="D160" s="7">
        <f>SUM(D161,)</f>
        <v>0</v>
      </c>
      <c r="E160" s="7">
        <f t="shared" ref="E160:H160" si="39">SUM(E161,)</f>
        <v>0</v>
      </c>
      <c r="F160" s="7">
        <f t="shared" si="39"/>
        <v>0</v>
      </c>
      <c r="G160" s="7">
        <f t="shared" si="39"/>
        <v>0</v>
      </c>
      <c r="H160" s="7">
        <f t="shared" si="39"/>
        <v>0</v>
      </c>
      <c r="I160" s="8" t="s">
        <v>20</v>
      </c>
    </row>
    <row r="161" spans="1:9">
      <c r="A161" s="55"/>
      <c r="B161" s="47" t="s">
        <v>21</v>
      </c>
      <c r="C161" s="10" t="s">
        <v>22</v>
      </c>
      <c r="D161" s="10">
        <v>0</v>
      </c>
      <c r="E161" s="10">
        <v>0</v>
      </c>
      <c r="F161" s="10">
        <v>0</v>
      </c>
      <c r="G161" s="10">
        <v>0</v>
      </c>
      <c r="H161" s="10">
        <v>0</v>
      </c>
      <c r="I161" s="11"/>
    </row>
    <row r="162" spans="1:9">
      <c r="A162" s="6" t="s">
        <v>13</v>
      </c>
      <c r="B162" s="46" t="s">
        <v>23</v>
      </c>
      <c r="C162" s="7" t="s">
        <v>24</v>
      </c>
      <c r="D162" s="7">
        <f>SUM(D163,)</f>
        <v>1.98</v>
      </c>
      <c r="E162" s="7">
        <f t="shared" ref="E162:H162" si="40">SUM(E163,)</f>
        <v>0.27</v>
      </c>
      <c r="F162" s="7">
        <f t="shared" si="40"/>
        <v>11.4</v>
      </c>
      <c r="G162" s="7">
        <f t="shared" si="40"/>
        <v>59.7</v>
      </c>
      <c r="H162" s="7">
        <f t="shared" si="40"/>
        <v>0</v>
      </c>
      <c r="I162" s="8" t="s">
        <v>25</v>
      </c>
    </row>
    <row r="163" spans="1:9">
      <c r="A163" s="55"/>
      <c r="B163" s="47" t="s">
        <v>26</v>
      </c>
      <c r="C163" s="9" t="s">
        <v>27</v>
      </c>
      <c r="D163" s="10">
        <v>1.98</v>
      </c>
      <c r="E163" s="10">
        <v>0.27</v>
      </c>
      <c r="F163" s="10">
        <v>11.4</v>
      </c>
      <c r="G163" s="10">
        <v>59.7</v>
      </c>
      <c r="H163" s="10">
        <v>0</v>
      </c>
      <c r="I163" s="11"/>
    </row>
    <row r="164" spans="1:9" ht="15.75" customHeight="1">
      <c r="A164" s="6" t="s">
        <v>13</v>
      </c>
      <c r="B164" s="46" t="s">
        <v>217</v>
      </c>
      <c r="C164" s="7" t="s">
        <v>32</v>
      </c>
      <c r="D164" s="7">
        <f>SUM(D165:D170)</f>
        <v>5.16</v>
      </c>
      <c r="E164" s="7">
        <f t="shared" ref="E164:H164" si="41">SUM(E165:E170)</f>
        <v>7.3</v>
      </c>
      <c r="F164" s="7">
        <f t="shared" si="41"/>
        <v>19.13</v>
      </c>
      <c r="G164" s="7">
        <f t="shared" si="41"/>
        <v>163.72</v>
      </c>
      <c r="H164" s="7">
        <f t="shared" si="41"/>
        <v>1.462</v>
      </c>
      <c r="I164" s="8" t="s">
        <v>216</v>
      </c>
    </row>
    <row r="165" spans="1:9">
      <c r="A165" s="55"/>
      <c r="B165" s="47" t="s">
        <v>14</v>
      </c>
      <c r="C165" s="14" t="s">
        <v>54</v>
      </c>
      <c r="D165" s="12">
        <v>0.06</v>
      </c>
      <c r="E165" s="12">
        <v>2.77</v>
      </c>
      <c r="F165" s="12">
        <v>0.08</v>
      </c>
      <c r="G165" s="12">
        <v>25.47</v>
      </c>
      <c r="H165" s="12">
        <v>0</v>
      </c>
      <c r="I165" s="13"/>
    </row>
    <row r="166" spans="1:9">
      <c r="A166" s="55"/>
      <c r="B166" s="47" t="s">
        <v>45</v>
      </c>
      <c r="C166" s="14" t="s">
        <v>56</v>
      </c>
      <c r="D166" s="12">
        <v>3.26</v>
      </c>
      <c r="E166" s="12">
        <v>3.6</v>
      </c>
      <c r="F166" s="12">
        <v>5.29</v>
      </c>
      <c r="G166" s="12">
        <v>67.5</v>
      </c>
      <c r="H166" s="12">
        <v>1.462</v>
      </c>
      <c r="I166" s="13"/>
    </row>
    <row r="167" spans="1:9">
      <c r="A167" s="55"/>
      <c r="B167" s="47" t="s">
        <v>46</v>
      </c>
      <c r="C167" s="14" t="s">
        <v>50</v>
      </c>
      <c r="D167" s="12">
        <v>0</v>
      </c>
      <c r="E167" s="12">
        <v>0</v>
      </c>
      <c r="F167" s="12">
        <v>0</v>
      </c>
      <c r="G167" s="12">
        <v>0</v>
      </c>
      <c r="H167" s="12">
        <v>0</v>
      </c>
      <c r="I167" s="13"/>
    </row>
    <row r="168" spans="1:9" ht="15.75" customHeight="1">
      <c r="A168" s="55"/>
      <c r="B168" s="47" t="s">
        <v>43</v>
      </c>
      <c r="C168" s="14" t="s">
        <v>55</v>
      </c>
      <c r="D168" s="12">
        <v>0</v>
      </c>
      <c r="E168" s="12">
        <v>0</v>
      </c>
      <c r="F168" s="12">
        <v>0</v>
      </c>
      <c r="G168" s="12">
        <v>0</v>
      </c>
      <c r="H168" s="12">
        <v>0</v>
      </c>
      <c r="I168" s="13"/>
    </row>
    <row r="169" spans="1:9">
      <c r="A169" s="55"/>
      <c r="B169" s="47" t="s">
        <v>44</v>
      </c>
      <c r="C169" s="14" t="s">
        <v>54</v>
      </c>
      <c r="D169" s="12">
        <v>0</v>
      </c>
      <c r="E169" s="12">
        <v>0</v>
      </c>
      <c r="F169" s="12">
        <v>4.49</v>
      </c>
      <c r="G169" s="12">
        <v>17.95</v>
      </c>
      <c r="H169" s="12">
        <v>0</v>
      </c>
      <c r="I169" s="13"/>
    </row>
    <row r="170" spans="1:9">
      <c r="A170" s="55"/>
      <c r="B170" s="47" t="s">
        <v>215</v>
      </c>
      <c r="C170" s="14" t="s">
        <v>53</v>
      </c>
      <c r="D170" s="12">
        <v>1.84</v>
      </c>
      <c r="E170" s="12">
        <v>0.93</v>
      </c>
      <c r="F170" s="12">
        <v>9.27</v>
      </c>
      <c r="G170" s="12">
        <v>52.8</v>
      </c>
      <c r="H170" s="12">
        <v>0</v>
      </c>
      <c r="I170" s="13"/>
    </row>
    <row r="171" spans="1:9">
      <c r="A171" s="6" t="s">
        <v>13</v>
      </c>
      <c r="B171" s="46" t="s">
        <v>31</v>
      </c>
      <c r="C171" s="7" t="s">
        <v>32</v>
      </c>
      <c r="D171" s="7">
        <f>SUM(D172:D175)</f>
        <v>3.15</v>
      </c>
      <c r="E171" s="7">
        <f t="shared" ref="E171:H171" si="42">SUM(E172:E175)</f>
        <v>3.46</v>
      </c>
      <c r="F171" s="7">
        <f t="shared" si="42"/>
        <v>9.8099999999999987</v>
      </c>
      <c r="G171" s="7">
        <f t="shared" si="42"/>
        <v>83.86</v>
      </c>
      <c r="H171" s="7">
        <f t="shared" si="42"/>
        <v>0.55000000000000004</v>
      </c>
      <c r="I171" s="8" t="s">
        <v>33</v>
      </c>
    </row>
    <row r="172" spans="1:9">
      <c r="A172" s="55"/>
      <c r="B172" s="47" t="s">
        <v>34</v>
      </c>
      <c r="C172" s="9" t="s">
        <v>35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1"/>
    </row>
    <row r="173" spans="1:9">
      <c r="A173" s="55"/>
      <c r="B173" s="47" t="s">
        <v>36</v>
      </c>
      <c r="C173" s="9" t="s">
        <v>37</v>
      </c>
      <c r="D173" s="10">
        <v>0.4</v>
      </c>
      <c r="E173" s="10">
        <v>0.25</v>
      </c>
      <c r="F173" s="10">
        <v>0.17</v>
      </c>
      <c r="G173" s="10">
        <v>4.8099999999999996</v>
      </c>
      <c r="H173" s="10">
        <v>0</v>
      </c>
      <c r="I173" s="11"/>
    </row>
    <row r="174" spans="1:9" ht="15" customHeight="1">
      <c r="A174" s="55"/>
      <c r="B174" s="47" t="s">
        <v>38</v>
      </c>
      <c r="C174" s="9" t="s">
        <v>39</v>
      </c>
      <c r="D174" s="10">
        <v>2.75</v>
      </c>
      <c r="E174" s="10">
        <v>3.21</v>
      </c>
      <c r="F174" s="10">
        <v>4.3099999999999996</v>
      </c>
      <c r="G174" s="10">
        <v>57.75</v>
      </c>
      <c r="H174" s="10">
        <v>0.55000000000000004</v>
      </c>
      <c r="I174" s="11"/>
    </row>
    <row r="175" spans="1:9">
      <c r="A175" s="55"/>
      <c r="B175" s="47" t="s">
        <v>40</v>
      </c>
      <c r="C175" s="10" t="s">
        <v>41</v>
      </c>
      <c r="D175" s="10">
        <v>0</v>
      </c>
      <c r="E175" s="10">
        <v>0</v>
      </c>
      <c r="F175" s="10">
        <v>5.33</v>
      </c>
      <c r="G175" s="10">
        <v>21.3</v>
      </c>
      <c r="H175" s="10">
        <v>0</v>
      </c>
      <c r="I175" s="11"/>
    </row>
    <row r="176" spans="1:9">
      <c r="A176" s="81" t="s">
        <v>57</v>
      </c>
      <c r="B176" s="82"/>
      <c r="C176" s="15">
        <v>350</v>
      </c>
      <c r="D176" s="15">
        <f>SUM(D158,D162,D164,D171,)</f>
        <v>10.35</v>
      </c>
      <c r="E176" s="15">
        <f t="shared" ref="E176:H176" si="43">SUM(E158,E162,E164,E171,)</f>
        <v>14.11</v>
      </c>
      <c r="F176" s="15">
        <f t="shared" si="43"/>
        <v>40.42</v>
      </c>
      <c r="G176" s="15">
        <f t="shared" si="43"/>
        <v>335.58</v>
      </c>
      <c r="H176" s="15">
        <f t="shared" si="43"/>
        <v>2.012</v>
      </c>
      <c r="I176" s="16"/>
    </row>
    <row r="177" spans="1:9">
      <c r="A177" s="6" t="s">
        <v>58</v>
      </c>
      <c r="B177" s="46" t="s">
        <v>163</v>
      </c>
      <c r="C177" s="7" t="s">
        <v>164</v>
      </c>
      <c r="D177" s="7">
        <f>SUM(D178,)</f>
        <v>0.76</v>
      </c>
      <c r="E177" s="7">
        <f t="shared" ref="E177:H177" si="44">SUM(E178,)</f>
        <v>0.28499999999999998</v>
      </c>
      <c r="F177" s="7">
        <f t="shared" si="44"/>
        <v>7.6950000000000003</v>
      </c>
      <c r="G177" s="7">
        <f t="shared" si="44"/>
        <v>38</v>
      </c>
      <c r="H177" s="7">
        <f t="shared" si="44"/>
        <v>36.1</v>
      </c>
      <c r="I177" s="8" t="s">
        <v>165</v>
      </c>
    </row>
    <row r="178" spans="1:9">
      <c r="A178" s="55"/>
      <c r="B178" s="47" t="s">
        <v>218</v>
      </c>
      <c r="C178" s="12" t="s">
        <v>219</v>
      </c>
      <c r="D178" s="10">
        <v>0.76</v>
      </c>
      <c r="E178" s="10">
        <v>0.28499999999999998</v>
      </c>
      <c r="F178" s="10">
        <v>7.6950000000000003</v>
      </c>
      <c r="G178" s="10">
        <v>38</v>
      </c>
      <c r="H178" s="10">
        <v>36.1</v>
      </c>
      <c r="I178" s="11"/>
    </row>
    <row r="179" spans="1:9">
      <c r="A179" s="81" t="s">
        <v>57</v>
      </c>
      <c r="B179" s="82"/>
      <c r="C179" s="15">
        <v>95</v>
      </c>
      <c r="D179" s="15">
        <f>SUM(D177,)</f>
        <v>0.76</v>
      </c>
      <c r="E179" s="15">
        <f t="shared" ref="E179:H179" si="45">SUM(E177,)</f>
        <v>0.28499999999999998</v>
      </c>
      <c r="F179" s="15">
        <f t="shared" si="45"/>
        <v>7.6950000000000003</v>
      </c>
      <c r="G179" s="15">
        <f t="shared" si="45"/>
        <v>38</v>
      </c>
      <c r="H179" s="15">
        <f t="shared" si="45"/>
        <v>36.1</v>
      </c>
      <c r="I179" s="16"/>
    </row>
    <row r="180" spans="1:9" ht="15.75" customHeight="1">
      <c r="A180" s="6" t="s">
        <v>52</v>
      </c>
      <c r="B180" s="46" t="s">
        <v>220</v>
      </c>
      <c r="C180" s="7" t="s">
        <v>24</v>
      </c>
      <c r="D180" s="7">
        <f>SUM(D181:D183)</f>
        <v>0.36</v>
      </c>
      <c r="E180" s="7">
        <f t="shared" ref="E180:H180" si="46">SUM(E181:E183)</f>
        <v>2.13</v>
      </c>
      <c r="F180" s="7">
        <f t="shared" si="46"/>
        <v>2.83</v>
      </c>
      <c r="G180" s="7">
        <f t="shared" si="46"/>
        <v>32.230000000000004</v>
      </c>
      <c r="H180" s="7">
        <f t="shared" si="46"/>
        <v>1.395</v>
      </c>
      <c r="I180" s="8" t="s">
        <v>19</v>
      </c>
    </row>
    <row r="181" spans="1:9">
      <c r="A181" s="55"/>
      <c r="B181" s="47" t="s">
        <v>77</v>
      </c>
      <c r="C181" s="14" t="s">
        <v>222</v>
      </c>
      <c r="D181" s="12">
        <v>0.36</v>
      </c>
      <c r="E181" s="12">
        <v>0.03</v>
      </c>
      <c r="F181" s="12">
        <v>1.93</v>
      </c>
      <c r="G181" s="12">
        <v>9.76</v>
      </c>
      <c r="H181" s="12">
        <v>1.395</v>
      </c>
      <c r="I181" s="13"/>
    </row>
    <row r="182" spans="1:9">
      <c r="A182" s="55"/>
      <c r="B182" s="47" t="s">
        <v>130</v>
      </c>
      <c r="C182" s="14" t="s">
        <v>175</v>
      </c>
      <c r="D182" s="12">
        <v>0</v>
      </c>
      <c r="E182" s="12">
        <v>2.1</v>
      </c>
      <c r="F182" s="12">
        <v>0</v>
      </c>
      <c r="G182" s="12">
        <v>18.88</v>
      </c>
      <c r="H182" s="12">
        <v>0</v>
      </c>
      <c r="I182" s="13"/>
    </row>
    <row r="183" spans="1:9">
      <c r="A183" s="55"/>
      <c r="B183" s="47" t="s">
        <v>44</v>
      </c>
      <c r="C183" s="14" t="s">
        <v>221</v>
      </c>
      <c r="D183" s="12">
        <v>0</v>
      </c>
      <c r="E183" s="12">
        <v>0</v>
      </c>
      <c r="F183" s="12">
        <v>0.9</v>
      </c>
      <c r="G183" s="12">
        <v>3.59</v>
      </c>
      <c r="H183" s="12">
        <v>0</v>
      </c>
      <c r="I183" s="13"/>
    </row>
    <row r="184" spans="1:9" ht="14.25" customHeight="1">
      <c r="A184" s="6" t="s">
        <v>52</v>
      </c>
      <c r="B184" s="46" t="s">
        <v>225</v>
      </c>
      <c r="C184" s="7" t="s">
        <v>32</v>
      </c>
      <c r="D184" s="7">
        <f>SUM(D185:D194)</f>
        <v>2.5099999999999998</v>
      </c>
      <c r="E184" s="7">
        <f t="shared" ref="E184:H184" si="47">SUM(E185:E194)</f>
        <v>0.84</v>
      </c>
      <c r="F184" s="7">
        <f t="shared" si="47"/>
        <v>9.44</v>
      </c>
      <c r="G184" s="7">
        <f t="shared" si="47"/>
        <v>56.33</v>
      </c>
      <c r="H184" s="7">
        <f t="shared" si="47"/>
        <v>14.729999999999999</v>
      </c>
      <c r="I184" s="8" t="s">
        <v>224</v>
      </c>
    </row>
    <row r="185" spans="1:9">
      <c r="A185" s="55"/>
      <c r="B185" s="47" t="s">
        <v>93</v>
      </c>
      <c r="C185" s="14" t="s">
        <v>230</v>
      </c>
      <c r="D185" s="12">
        <v>0.39</v>
      </c>
      <c r="E185" s="12">
        <v>0.02</v>
      </c>
      <c r="F185" s="12">
        <v>1.02</v>
      </c>
      <c r="G185" s="12">
        <v>6.05</v>
      </c>
      <c r="H185" s="12">
        <v>9.7200000000000006</v>
      </c>
      <c r="I185" s="13"/>
    </row>
    <row r="186" spans="1:9">
      <c r="A186" s="55"/>
      <c r="B186" s="47" t="s">
        <v>95</v>
      </c>
      <c r="C186" s="14" t="s">
        <v>229</v>
      </c>
      <c r="D186" s="12">
        <v>0.28999999999999998</v>
      </c>
      <c r="E186" s="12">
        <v>0.06</v>
      </c>
      <c r="F186" s="12">
        <v>2.4</v>
      </c>
      <c r="G186" s="12">
        <v>11.32</v>
      </c>
      <c r="H186" s="12">
        <v>2.94</v>
      </c>
      <c r="I186" s="13"/>
    </row>
    <row r="187" spans="1:9">
      <c r="A187" s="55"/>
      <c r="B187" s="47" t="s">
        <v>65</v>
      </c>
      <c r="C187" s="14" t="s">
        <v>228</v>
      </c>
      <c r="D187" s="12">
        <v>0.25</v>
      </c>
      <c r="E187" s="12">
        <v>0.02</v>
      </c>
      <c r="F187" s="12">
        <v>1.48</v>
      </c>
      <c r="G187" s="12">
        <v>7.06</v>
      </c>
      <c r="H187" s="12">
        <v>1.68</v>
      </c>
      <c r="I187" s="13"/>
    </row>
    <row r="188" spans="1:9">
      <c r="A188" s="55"/>
      <c r="B188" s="47" t="s">
        <v>77</v>
      </c>
      <c r="C188" s="14" t="s">
        <v>227</v>
      </c>
      <c r="D188" s="12">
        <v>0.09</v>
      </c>
      <c r="E188" s="12">
        <v>0.01</v>
      </c>
      <c r="F188" s="12">
        <v>0.5</v>
      </c>
      <c r="G188" s="12">
        <v>2.52</v>
      </c>
      <c r="H188" s="12">
        <v>0.36</v>
      </c>
      <c r="I188" s="13"/>
    </row>
    <row r="189" spans="1:9">
      <c r="A189" s="55"/>
      <c r="B189" s="47" t="s">
        <v>79</v>
      </c>
      <c r="C189" s="14" t="s">
        <v>226</v>
      </c>
      <c r="D189" s="12">
        <v>7.0000000000000007E-2</v>
      </c>
      <c r="E189" s="12">
        <v>0.01</v>
      </c>
      <c r="F189" s="12">
        <v>0.39</v>
      </c>
      <c r="G189" s="12">
        <v>1.97</v>
      </c>
      <c r="H189" s="12">
        <v>0</v>
      </c>
      <c r="I189" s="13"/>
    </row>
    <row r="190" spans="1:9">
      <c r="A190" s="55"/>
      <c r="B190" s="47" t="s">
        <v>80</v>
      </c>
      <c r="C190" s="14" t="s">
        <v>99</v>
      </c>
      <c r="D190" s="12">
        <v>0.16</v>
      </c>
      <c r="E190" s="12">
        <v>0.6</v>
      </c>
      <c r="F190" s="12">
        <v>0.23</v>
      </c>
      <c r="G190" s="12">
        <v>7.14</v>
      </c>
      <c r="H190" s="12">
        <v>0.03</v>
      </c>
      <c r="I190" s="13"/>
    </row>
    <row r="191" spans="1:9">
      <c r="A191" s="55"/>
      <c r="B191" s="47" t="s">
        <v>46</v>
      </c>
      <c r="C191" s="14" t="s">
        <v>62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3"/>
    </row>
    <row r="192" spans="1:9" ht="14.25" customHeight="1">
      <c r="A192" s="55"/>
      <c r="B192" s="47" t="s">
        <v>43</v>
      </c>
      <c r="C192" s="14" t="s">
        <v>100</v>
      </c>
      <c r="D192" s="12">
        <v>0</v>
      </c>
      <c r="E192" s="12">
        <v>0</v>
      </c>
      <c r="F192" s="12">
        <v>0</v>
      </c>
      <c r="G192" s="12">
        <v>0</v>
      </c>
      <c r="H192" s="12">
        <v>0</v>
      </c>
      <c r="I192" s="13"/>
    </row>
    <row r="193" spans="1:9">
      <c r="A193" s="55"/>
      <c r="B193" s="47" t="s">
        <v>223</v>
      </c>
      <c r="C193" s="14" t="s">
        <v>99</v>
      </c>
      <c r="D193" s="12">
        <v>1.26</v>
      </c>
      <c r="E193" s="12">
        <v>0.12</v>
      </c>
      <c r="F193" s="12">
        <v>2.82</v>
      </c>
      <c r="G193" s="12">
        <v>17.88</v>
      </c>
      <c r="H193" s="12">
        <v>0</v>
      </c>
      <c r="I193" s="13"/>
    </row>
    <row r="194" spans="1:9">
      <c r="A194" s="55"/>
      <c r="B194" s="47" t="s">
        <v>44</v>
      </c>
      <c r="C194" s="14" t="s">
        <v>177</v>
      </c>
      <c r="D194" s="12">
        <v>0</v>
      </c>
      <c r="E194" s="12">
        <v>0</v>
      </c>
      <c r="F194" s="12">
        <v>0.6</v>
      </c>
      <c r="G194" s="12">
        <v>2.39</v>
      </c>
      <c r="H194" s="12">
        <v>0</v>
      </c>
      <c r="I194" s="13"/>
    </row>
    <row r="195" spans="1:9">
      <c r="A195" s="6" t="s">
        <v>52</v>
      </c>
      <c r="B195" s="46" t="s">
        <v>231</v>
      </c>
      <c r="C195" s="32">
        <v>50</v>
      </c>
      <c r="D195" s="7">
        <f>SUM(D196:D199)</f>
        <v>8.3600000000000012</v>
      </c>
      <c r="E195" s="7">
        <f t="shared" ref="E195:H195" si="48">SUM(E196:E199)</f>
        <v>6.8599999999999994</v>
      </c>
      <c r="F195" s="7">
        <f t="shared" si="48"/>
        <v>2.66</v>
      </c>
      <c r="G195" s="7">
        <f t="shared" si="48"/>
        <v>106.58000000000001</v>
      </c>
      <c r="H195" s="7">
        <f t="shared" si="48"/>
        <v>0</v>
      </c>
      <c r="I195" s="8" t="s">
        <v>232</v>
      </c>
    </row>
    <row r="196" spans="1:9">
      <c r="A196" s="55"/>
      <c r="B196" s="47" t="s">
        <v>78</v>
      </c>
      <c r="C196" s="9" t="s">
        <v>233</v>
      </c>
      <c r="D196" s="10">
        <v>7.9</v>
      </c>
      <c r="E196" s="10">
        <v>6.8</v>
      </c>
      <c r="F196" s="10">
        <v>0</v>
      </c>
      <c r="G196" s="10">
        <v>92.65</v>
      </c>
      <c r="H196" s="10">
        <v>0</v>
      </c>
      <c r="I196" s="11"/>
    </row>
    <row r="197" spans="1:9">
      <c r="A197" s="55"/>
      <c r="B197" s="47" t="s">
        <v>46</v>
      </c>
      <c r="C197" s="9" t="s">
        <v>234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1"/>
    </row>
    <row r="198" spans="1:9" ht="15" customHeight="1">
      <c r="A198" s="55"/>
      <c r="B198" s="47" t="s">
        <v>43</v>
      </c>
      <c r="C198" s="9" t="s">
        <v>235</v>
      </c>
      <c r="D198" s="10">
        <v>0</v>
      </c>
      <c r="E198" s="10">
        <v>0</v>
      </c>
      <c r="F198" s="10">
        <v>0</v>
      </c>
      <c r="G198" s="10">
        <v>0</v>
      </c>
      <c r="H198" s="10">
        <v>0</v>
      </c>
      <c r="I198" s="11"/>
    </row>
    <row r="199" spans="1:9">
      <c r="A199" s="55"/>
      <c r="B199" s="47" t="s">
        <v>194</v>
      </c>
      <c r="C199" s="9" t="s">
        <v>28</v>
      </c>
      <c r="D199" s="10">
        <v>0.46</v>
      </c>
      <c r="E199" s="10">
        <v>0.06</v>
      </c>
      <c r="F199" s="10">
        <v>2.66</v>
      </c>
      <c r="G199" s="10">
        <v>13.93</v>
      </c>
      <c r="H199" s="10">
        <v>0</v>
      </c>
      <c r="I199" s="11"/>
    </row>
    <row r="200" spans="1:9">
      <c r="A200" s="6" t="s">
        <v>52</v>
      </c>
      <c r="B200" s="46" t="s">
        <v>238</v>
      </c>
      <c r="C200" s="7" t="s">
        <v>102</v>
      </c>
      <c r="D200" s="7">
        <f>SUM(D201:D203)</f>
        <v>3.0100000000000002</v>
      </c>
      <c r="E200" s="7">
        <f t="shared" ref="E200:H200" si="49">SUM(E201:E203)</f>
        <v>4.0600000000000005</v>
      </c>
      <c r="F200" s="7">
        <f t="shared" si="49"/>
        <v>24.549999999999997</v>
      </c>
      <c r="G200" s="7">
        <f t="shared" si="49"/>
        <v>147.01</v>
      </c>
      <c r="H200" s="7">
        <f t="shared" si="49"/>
        <v>0</v>
      </c>
      <c r="I200" s="8" t="s">
        <v>237</v>
      </c>
    </row>
    <row r="201" spans="1:9" ht="15.75" customHeight="1">
      <c r="A201" s="55"/>
      <c r="B201" s="47" t="s">
        <v>236</v>
      </c>
      <c r="C201" s="14" t="s">
        <v>240</v>
      </c>
      <c r="D201" s="12">
        <v>2.95</v>
      </c>
      <c r="E201" s="12">
        <v>1.02</v>
      </c>
      <c r="F201" s="12">
        <v>24.47</v>
      </c>
      <c r="G201" s="12">
        <v>118.99</v>
      </c>
      <c r="H201" s="12">
        <v>0</v>
      </c>
      <c r="I201" s="13"/>
    </row>
    <row r="202" spans="1:9">
      <c r="A202" s="55"/>
      <c r="B202" s="47" t="s">
        <v>14</v>
      </c>
      <c r="C202" s="14" t="s">
        <v>239</v>
      </c>
      <c r="D202" s="12">
        <v>0.06</v>
      </c>
      <c r="E202" s="12">
        <v>3.04</v>
      </c>
      <c r="F202" s="12">
        <v>0.08</v>
      </c>
      <c r="G202" s="12">
        <v>28.02</v>
      </c>
      <c r="H202" s="12">
        <v>0</v>
      </c>
      <c r="I202" s="13"/>
    </row>
    <row r="203" spans="1:9" ht="16.5" customHeight="1">
      <c r="A203" s="55"/>
      <c r="B203" s="47" t="s">
        <v>43</v>
      </c>
      <c r="C203" s="14" t="s">
        <v>201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3"/>
    </row>
    <row r="204" spans="1:9" ht="14.25" customHeight="1">
      <c r="A204" s="6" t="s">
        <v>52</v>
      </c>
      <c r="B204" s="46" t="s">
        <v>107</v>
      </c>
      <c r="C204" s="7" t="s">
        <v>32</v>
      </c>
      <c r="D204" s="7">
        <f>SUM(D205:D207)</f>
        <v>7.0000000000000007E-2</v>
      </c>
      <c r="E204" s="7">
        <f t="shared" ref="E204:H204" si="50">SUM(E205:E207)</f>
        <v>0</v>
      </c>
      <c r="F204" s="7">
        <f t="shared" si="50"/>
        <v>8.56</v>
      </c>
      <c r="G204" s="7">
        <f t="shared" si="50"/>
        <v>33.660000000000004</v>
      </c>
      <c r="H204" s="7">
        <f t="shared" si="50"/>
        <v>0</v>
      </c>
      <c r="I204" s="8" t="s">
        <v>108</v>
      </c>
    </row>
    <row r="205" spans="1:9">
      <c r="A205" s="55"/>
      <c r="B205" s="47" t="s">
        <v>34</v>
      </c>
      <c r="C205" s="9" t="s">
        <v>109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1"/>
    </row>
    <row r="206" spans="1:9">
      <c r="A206" s="55"/>
      <c r="B206" s="47" t="s">
        <v>44</v>
      </c>
      <c r="C206" s="10" t="s">
        <v>110</v>
      </c>
      <c r="D206" s="10">
        <v>0</v>
      </c>
      <c r="E206" s="10">
        <v>0</v>
      </c>
      <c r="F206" s="10">
        <v>5.24</v>
      </c>
      <c r="G206" s="10">
        <v>20.94</v>
      </c>
      <c r="H206" s="10">
        <v>0</v>
      </c>
      <c r="I206" s="11"/>
    </row>
    <row r="207" spans="1:9">
      <c r="A207" s="55"/>
      <c r="B207" s="47" t="s">
        <v>111</v>
      </c>
      <c r="C207" s="9" t="s">
        <v>112</v>
      </c>
      <c r="D207" s="10">
        <v>7.0000000000000007E-2</v>
      </c>
      <c r="E207" s="10">
        <v>0</v>
      </c>
      <c r="F207" s="10">
        <v>3.32</v>
      </c>
      <c r="G207" s="10">
        <v>12.72</v>
      </c>
      <c r="H207" s="10">
        <v>0</v>
      </c>
      <c r="I207" s="11"/>
    </row>
    <row r="208" spans="1:9">
      <c r="A208" s="6" t="s">
        <v>52</v>
      </c>
      <c r="B208" s="46" t="s">
        <v>113</v>
      </c>
      <c r="C208" s="7" t="s">
        <v>24</v>
      </c>
      <c r="D208" s="7">
        <f>SUM(D209)</f>
        <v>1.08</v>
      </c>
      <c r="E208" s="7">
        <f t="shared" ref="E208:H208" si="51">SUM(E209)</f>
        <v>0.27</v>
      </c>
      <c r="F208" s="7">
        <f t="shared" si="51"/>
        <v>9.36</v>
      </c>
      <c r="G208" s="7">
        <f t="shared" si="51"/>
        <v>44.55</v>
      </c>
      <c r="H208" s="7">
        <f t="shared" si="51"/>
        <v>0</v>
      </c>
      <c r="I208" s="8" t="s">
        <v>114</v>
      </c>
    </row>
    <row r="209" spans="1:9">
      <c r="A209" s="55"/>
      <c r="B209" s="47" t="s">
        <v>115</v>
      </c>
      <c r="C209" s="9" t="s">
        <v>27</v>
      </c>
      <c r="D209" s="10">
        <v>1.08</v>
      </c>
      <c r="E209" s="10">
        <v>0.27</v>
      </c>
      <c r="F209" s="10">
        <v>9.36</v>
      </c>
      <c r="G209" s="10">
        <v>44.55</v>
      </c>
      <c r="H209" s="10">
        <v>0</v>
      </c>
      <c r="I209" s="11"/>
    </row>
    <row r="210" spans="1:9">
      <c r="A210" s="81" t="s">
        <v>57</v>
      </c>
      <c r="B210" s="82"/>
      <c r="C210" s="15">
        <v>520</v>
      </c>
      <c r="D210" s="15">
        <f>SUM(D180,D184,D195,D200,D204,D208,)</f>
        <v>15.39</v>
      </c>
      <c r="E210" s="15">
        <f t="shared" ref="E210:H210" si="52">SUM(E180,E184,E195,E200,E204,E208,)</f>
        <v>14.159999999999998</v>
      </c>
      <c r="F210" s="15">
        <f t="shared" si="52"/>
        <v>57.4</v>
      </c>
      <c r="G210" s="15">
        <f t="shared" si="52"/>
        <v>420.36</v>
      </c>
      <c r="H210" s="15">
        <f t="shared" si="52"/>
        <v>16.125</v>
      </c>
      <c r="I210" s="16"/>
    </row>
    <row r="211" spans="1:9" ht="15.75" customHeight="1">
      <c r="A211" s="6" t="s">
        <v>116</v>
      </c>
      <c r="B211" s="46" t="s">
        <v>241</v>
      </c>
      <c r="C211" s="7" t="s">
        <v>24</v>
      </c>
      <c r="D211" s="7">
        <f>SUM(D212:D218)</f>
        <v>0.41000000000000003</v>
      </c>
      <c r="E211" s="7">
        <f>SUM(E212:E218)</f>
        <v>1.1900000000000002</v>
      </c>
      <c r="F211" s="7">
        <f>SUM(F212:F218)</f>
        <v>2.19</v>
      </c>
      <c r="G211" s="7">
        <f>SUM(G212:G218)</f>
        <v>21.259999999999998</v>
      </c>
      <c r="H211" s="7">
        <f>SUM(H212:H218)</f>
        <v>2.7</v>
      </c>
      <c r="I211" s="8" t="s">
        <v>242</v>
      </c>
    </row>
    <row r="212" spans="1:9">
      <c r="A212" s="53"/>
      <c r="B212" s="47" t="s">
        <v>95</v>
      </c>
      <c r="C212" s="9" t="s">
        <v>247</v>
      </c>
      <c r="D212" s="10">
        <v>0.13</v>
      </c>
      <c r="E212" s="10">
        <v>0.03</v>
      </c>
      <c r="F212" s="10">
        <v>1.08</v>
      </c>
      <c r="G212" s="10">
        <v>5.08</v>
      </c>
      <c r="H212" s="10">
        <v>1.32</v>
      </c>
      <c r="I212" s="11"/>
    </row>
    <row r="213" spans="1:9">
      <c r="A213" s="53"/>
      <c r="B213" s="47" t="s">
        <v>243</v>
      </c>
      <c r="C213" s="9" t="s">
        <v>248</v>
      </c>
      <c r="D213" s="10">
        <v>7.0000000000000007E-2</v>
      </c>
      <c r="E213" s="10">
        <v>0.01</v>
      </c>
      <c r="F213" s="10">
        <v>0.42</v>
      </c>
      <c r="G213" s="10">
        <v>2.09</v>
      </c>
      <c r="H213" s="10">
        <v>0.51</v>
      </c>
      <c r="I213" s="11"/>
    </row>
    <row r="214" spans="1:9">
      <c r="A214" s="53"/>
      <c r="B214" s="47" t="s">
        <v>244</v>
      </c>
      <c r="C214" s="9" t="s">
        <v>249</v>
      </c>
      <c r="D214" s="10">
        <v>0.04</v>
      </c>
      <c r="E214" s="10">
        <v>0.01</v>
      </c>
      <c r="F214" s="10">
        <v>0.09</v>
      </c>
      <c r="G214" s="10">
        <v>0.66</v>
      </c>
      <c r="H214" s="10">
        <v>0.255</v>
      </c>
      <c r="I214" s="11"/>
    </row>
    <row r="215" spans="1:9" ht="15" customHeight="1">
      <c r="A215" s="53"/>
      <c r="B215" s="47" t="s">
        <v>64</v>
      </c>
      <c r="C215" s="9" t="s">
        <v>250</v>
      </c>
      <c r="D215" s="10">
        <v>0.1</v>
      </c>
      <c r="E215" s="10">
        <v>0.01</v>
      </c>
      <c r="F215" s="10">
        <v>0.21</v>
      </c>
      <c r="G215" s="10">
        <v>1.32</v>
      </c>
      <c r="H215" s="10">
        <v>0.33</v>
      </c>
      <c r="I215" s="11"/>
    </row>
    <row r="216" spans="1:9">
      <c r="A216" s="53"/>
      <c r="B216" s="47" t="s">
        <v>77</v>
      </c>
      <c r="C216" s="9" t="s">
        <v>251</v>
      </c>
      <c r="D216" s="10">
        <v>7.0000000000000007E-2</v>
      </c>
      <c r="E216" s="10">
        <v>0.01</v>
      </c>
      <c r="F216" s="10">
        <v>0.39</v>
      </c>
      <c r="G216" s="10">
        <v>2</v>
      </c>
      <c r="H216" s="10">
        <v>0.28499999999999998</v>
      </c>
      <c r="I216" s="11"/>
    </row>
    <row r="217" spans="1:9">
      <c r="A217" s="53"/>
      <c r="B217" s="47" t="s">
        <v>66</v>
      </c>
      <c r="C217" s="9" t="s">
        <v>252</v>
      </c>
      <c r="D217" s="10">
        <v>0</v>
      </c>
      <c r="E217" s="10">
        <v>1.1200000000000001</v>
      </c>
      <c r="F217" s="10">
        <v>0</v>
      </c>
      <c r="G217" s="10">
        <v>10.11</v>
      </c>
      <c r="H217" s="10">
        <v>0</v>
      </c>
      <c r="I217" s="11"/>
    </row>
    <row r="218" spans="1:9">
      <c r="A218" s="53"/>
      <c r="B218" s="47" t="s">
        <v>246</v>
      </c>
      <c r="C218" s="9" t="s">
        <v>253</v>
      </c>
      <c r="D218" s="10">
        <v>0</v>
      </c>
      <c r="E218" s="10">
        <v>0</v>
      </c>
      <c r="F218" s="10">
        <v>0</v>
      </c>
      <c r="G218" s="10">
        <v>0</v>
      </c>
      <c r="H218" s="10">
        <v>0</v>
      </c>
      <c r="I218" s="11"/>
    </row>
    <row r="219" spans="1:9">
      <c r="A219" s="6" t="s">
        <v>116</v>
      </c>
      <c r="B219" s="46" t="s">
        <v>254</v>
      </c>
      <c r="C219" s="7" t="s">
        <v>32</v>
      </c>
      <c r="D219" s="7">
        <f>SUM(D220:D222)</f>
        <v>0.09</v>
      </c>
      <c r="E219" s="7">
        <f t="shared" ref="E219:H219" si="53">SUM(E220:E222)</f>
        <v>0.02</v>
      </c>
      <c r="F219" s="7">
        <f t="shared" si="53"/>
        <v>6.76</v>
      </c>
      <c r="G219" s="7">
        <f t="shared" si="53"/>
        <v>27.529999999999998</v>
      </c>
      <c r="H219" s="7">
        <f t="shared" si="53"/>
        <v>4.4999999999999998E-2</v>
      </c>
      <c r="I219" s="8" t="s">
        <v>255</v>
      </c>
    </row>
    <row r="220" spans="1:9">
      <c r="A220" s="55"/>
      <c r="B220" s="47" t="s">
        <v>256</v>
      </c>
      <c r="C220" s="9" t="s">
        <v>51</v>
      </c>
      <c r="D220" s="10">
        <v>0.09</v>
      </c>
      <c r="E220" s="10">
        <v>0.02</v>
      </c>
      <c r="F220" s="10">
        <v>0.02</v>
      </c>
      <c r="G220" s="10">
        <v>0.63</v>
      </c>
      <c r="H220" s="10">
        <v>4.4999999999999998E-2</v>
      </c>
      <c r="I220" s="11"/>
    </row>
    <row r="221" spans="1:9">
      <c r="A221" s="55"/>
      <c r="B221" s="47" t="s">
        <v>46</v>
      </c>
      <c r="C221" s="9" t="s">
        <v>109</v>
      </c>
      <c r="D221" s="10">
        <v>0</v>
      </c>
      <c r="E221" s="10">
        <v>0</v>
      </c>
      <c r="F221" s="10">
        <v>0</v>
      </c>
      <c r="G221" s="10">
        <v>0</v>
      </c>
      <c r="H221" s="10">
        <v>0</v>
      </c>
      <c r="I221" s="11"/>
    </row>
    <row r="222" spans="1:9">
      <c r="A222" s="55"/>
      <c r="B222" s="47" t="s">
        <v>44</v>
      </c>
      <c r="C222" s="10" t="s">
        <v>161</v>
      </c>
      <c r="D222" s="10">
        <v>0</v>
      </c>
      <c r="E222" s="10">
        <v>0</v>
      </c>
      <c r="F222" s="10">
        <v>6.74</v>
      </c>
      <c r="G222" s="10">
        <v>26.9</v>
      </c>
      <c r="H222" s="10">
        <v>0</v>
      </c>
      <c r="I222" s="11"/>
    </row>
    <row r="223" spans="1:9">
      <c r="A223" s="6" t="s">
        <v>116</v>
      </c>
      <c r="B223" s="46" t="s">
        <v>23</v>
      </c>
      <c r="C223" s="7" t="s">
        <v>24</v>
      </c>
      <c r="D223" s="7">
        <f>SUM(D224,)</f>
        <v>1.98</v>
      </c>
      <c r="E223" s="7">
        <f t="shared" ref="E223:H223" si="54">SUM(E224,)</f>
        <v>0.27</v>
      </c>
      <c r="F223" s="7">
        <f t="shared" si="54"/>
        <v>11.4</v>
      </c>
      <c r="G223" s="7">
        <f t="shared" si="54"/>
        <v>59.7</v>
      </c>
      <c r="H223" s="7">
        <f t="shared" si="54"/>
        <v>0</v>
      </c>
      <c r="I223" s="8" t="s">
        <v>25</v>
      </c>
    </row>
    <row r="224" spans="1:9" ht="15.75" thickBot="1">
      <c r="A224" s="56"/>
      <c r="B224" s="48" t="s">
        <v>26</v>
      </c>
      <c r="C224" s="18" t="s">
        <v>27</v>
      </c>
      <c r="D224" s="19">
        <v>1.98</v>
      </c>
      <c r="E224" s="19">
        <v>0.27</v>
      </c>
      <c r="F224" s="19">
        <v>11.4</v>
      </c>
      <c r="G224" s="19">
        <v>59.7</v>
      </c>
      <c r="H224" s="19">
        <v>0</v>
      </c>
      <c r="I224" s="20"/>
    </row>
    <row r="225" spans="1:9">
      <c r="A225" s="102" t="s">
        <v>57</v>
      </c>
      <c r="B225" s="109"/>
      <c r="C225" s="21">
        <v>210</v>
      </c>
      <c r="D225" s="21">
        <f>SUM(D211,D219,D223,)</f>
        <v>2.48</v>
      </c>
      <c r="E225" s="21">
        <f t="shared" ref="E225:H225" si="55">SUM(E211,E219,E223,)</f>
        <v>1.4800000000000002</v>
      </c>
      <c r="F225" s="21">
        <f t="shared" si="55"/>
        <v>20.350000000000001</v>
      </c>
      <c r="G225" s="21">
        <f t="shared" si="55"/>
        <v>108.49</v>
      </c>
      <c r="H225" s="21">
        <f t="shared" si="55"/>
        <v>2.7450000000000001</v>
      </c>
      <c r="I225" s="22"/>
    </row>
    <row r="226" spans="1:9" ht="16.5" thickBot="1">
      <c r="A226" s="110" t="s">
        <v>140</v>
      </c>
      <c r="B226" s="111"/>
      <c r="C226" s="23">
        <f>SUM(C176,C179,C210,C225,)</f>
        <v>1175</v>
      </c>
      <c r="D226" s="23">
        <f t="shared" ref="D226:H226" si="56">SUM(D176,D179,D210,D225,)</f>
        <v>28.98</v>
      </c>
      <c r="E226" s="23">
        <f t="shared" si="56"/>
        <v>30.035</v>
      </c>
      <c r="F226" s="23">
        <f t="shared" si="56"/>
        <v>125.86500000000001</v>
      </c>
      <c r="G226" s="23">
        <f t="shared" si="56"/>
        <v>902.43000000000006</v>
      </c>
      <c r="H226" s="23">
        <f t="shared" si="56"/>
        <v>56.981999999999999</v>
      </c>
      <c r="I226" s="24"/>
    </row>
    <row r="228" spans="1:9" s="44" customFormat="1">
      <c r="A228" s="49"/>
      <c r="B228" s="49"/>
    </row>
    <row r="229" spans="1:9" s="44" customFormat="1">
      <c r="A229" s="49"/>
      <c r="B229" s="49"/>
    </row>
    <row r="231" spans="1:9" ht="15.75" thickBot="1"/>
    <row r="232" spans="1:9">
      <c r="A232" s="96" t="s">
        <v>2</v>
      </c>
      <c r="B232" s="98" t="s">
        <v>3</v>
      </c>
      <c r="C232" s="100" t="s">
        <v>4</v>
      </c>
      <c r="D232" s="68" t="s">
        <v>5</v>
      </c>
      <c r="E232" s="68"/>
      <c r="F232" s="68"/>
      <c r="G232" s="68" t="s">
        <v>6</v>
      </c>
      <c r="H232" s="90" t="s">
        <v>7</v>
      </c>
      <c r="I232" s="92" t="s">
        <v>8</v>
      </c>
    </row>
    <row r="233" spans="1:9" ht="15.75" thickBot="1">
      <c r="A233" s="97"/>
      <c r="B233" s="99"/>
      <c r="C233" s="101"/>
      <c r="D233" s="5" t="s">
        <v>9</v>
      </c>
      <c r="E233" s="5" t="s">
        <v>10</v>
      </c>
      <c r="F233" s="5" t="s">
        <v>11</v>
      </c>
      <c r="G233" s="89"/>
      <c r="H233" s="91"/>
      <c r="I233" s="93"/>
    </row>
    <row r="234" spans="1:9">
      <c r="A234" s="83" t="s">
        <v>257</v>
      </c>
      <c r="B234" s="94"/>
      <c r="C234" s="94"/>
      <c r="D234" s="94"/>
      <c r="E234" s="94"/>
      <c r="F234" s="94"/>
      <c r="G234" s="94"/>
      <c r="H234" s="94"/>
      <c r="I234" s="95"/>
    </row>
    <row r="235" spans="1:9">
      <c r="A235" s="6" t="s">
        <v>13</v>
      </c>
      <c r="B235" s="46" t="s">
        <v>14</v>
      </c>
      <c r="C235" s="7" t="s">
        <v>15</v>
      </c>
      <c r="D235" s="7">
        <f>SUM(D236,)</f>
        <v>0.06</v>
      </c>
      <c r="E235" s="7">
        <f t="shared" ref="E235:H235" si="57">SUM(E236,)</f>
        <v>3.08</v>
      </c>
      <c r="F235" s="7">
        <f t="shared" si="57"/>
        <v>0.08</v>
      </c>
      <c r="G235" s="7">
        <f t="shared" si="57"/>
        <v>28.3</v>
      </c>
      <c r="H235" s="7">
        <f t="shared" si="57"/>
        <v>0</v>
      </c>
      <c r="I235" s="8" t="s">
        <v>16</v>
      </c>
    </row>
    <row r="236" spans="1:9">
      <c r="A236" s="55"/>
      <c r="B236" s="47" t="s">
        <v>14</v>
      </c>
      <c r="C236" s="9" t="s">
        <v>17</v>
      </c>
      <c r="D236" s="10">
        <v>0.06</v>
      </c>
      <c r="E236" s="10">
        <v>3.08</v>
      </c>
      <c r="F236" s="10">
        <v>0.08</v>
      </c>
      <c r="G236" s="10">
        <v>28.3</v>
      </c>
      <c r="H236" s="10">
        <v>0</v>
      </c>
      <c r="I236" s="11"/>
    </row>
    <row r="237" spans="1:9">
      <c r="A237" s="6" t="s">
        <v>13</v>
      </c>
      <c r="B237" s="46" t="s">
        <v>23</v>
      </c>
      <c r="C237" s="7" t="s">
        <v>24</v>
      </c>
      <c r="D237" s="7">
        <f>SUM(D238,)</f>
        <v>1.98</v>
      </c>
      <c r="E237" s="7">
        <f t="shared" ref="E237:H237" si="58">SUM(E238,)</f>
        <v>0.27</v>
      </c>
      <c r="F237" s="7">
        <f t="shared" si="58"/>
        <v>11.4</v>
      </c>
      <c r="G237" s="7">
        <f t="shared" si="58"/>
        <v>59.7</v>
      </c>
      <c r="H237" s="7">
        <f t="shared" si="58"/>
        <v>0</v>
      </c>
      <c r="I237" s="8" t="s">
        <v>25</v>
      </c>
    </row>
    <row r="238" spans="1:9">
      <c r="A238" s="55"/>
      <c r="B238" s="47" t="s">
        <v>26</v>
      </c>
      <c r="C238" s="9" t="s">
        <v>27</v>
      </c>
      <c r="D238" s="10">
        <v>1.98</v>
      </c>
      <c r="E238" s="10">
        <v>0.27</v>
      </c>
      <c r="F238" s="10">
        <v>11.4</v>
      </c>
      <c r="G238" s="10">
        <v>59.7</v>
      </c>
      <c r="H238" s="10">
        <v>0</v>
      </c>
      <c r="I238" s="11"/>
    </row>
    <row r="239" spans="1:9" ht="15" customHeight="1">
      <c r="A239" s="6" t="s">
        <v>13</v>
      </c>
      <c r="B239" s="46" t="s">
        <v>260</v>
      </c>
      <c r="C239" s="7" t="s">
        <v>266</v>
      </c>
      <c r="D239" s="7">
        <f>SUM(D240:D247)</f>
        <v>23.320000000000004</v>
      </c>
      <c r="E239" s="7">
        <f t="shared" ref="E239:H239" si="59">SUM(E240:E247)</f>
        <v>16.03</v>
      </c>
      <c r="F239" s="7">
        <f t="shared" si="59"/>
        <v>20.13</v>
      </c>
      <c r="G239" s="7">
        <f t="shared" si="59"/>
        <v>317.31</v>
      </c>
      <c r="H239" s="7">
        <f t="shared" si="59"/>
        <v>1.3599999999999999</v>
      </c>
      <c r="I239" s="8" t="s">
        <v>75</v>
      </c>
    </row>
    <row r="240" spans="1:9">
      <c r="A240" s="55"/>
      <c r="B240" s="47" t="s">
        <v>42</v>
      </c>
      <c r="C240" s="14" t="s">
        <v>239</v>
      </c>
      <c r="D240" s="12">
        <v>0.14000000000000001</v>
      </c>
      <c r="E240" s="12">
        <v>0.03</v>
      </c>
      <c r="F240" s="12">
        <v>3.27</v>
      </c>
      <c r="G240" s="12">
        <v>13.07</v>
      </c>
      <c r="H240" s="12">
        <v>0</v>
      </c>
      <c r="I240" s="13"/>
    </row>
    <row r="241" spans="1:9">
      <c r="A241" s="55"/>
      <c r="B241" s="47" t="s">
        <v>258</v>
      </c>
      <c r="C241" s="14" t="s">
        <v>265</v>
      </c>
      <c r="D241" s="12">
        <v>1.19</v>
      </c>
      <c r="E241" s="12">
        <v>0.12</v>
      </c>
      <c r="F241" s="12">
        <v>8.15</v>
      </c>
      <c r="G241" s="12">
        <v>38.46</v>
      </c>
      <c r="H241" s="12">
        <v>0</v>
      </c>
      <c r="I241" s="13"/>
    </row>
    <row r="242" spans="1:9">
      <c r="A242" s="55"/>
      <c r="B242" s="47" t="s">
        <v>259</v>
      </c>
      <c r="C242" s="14" t="s">
        <v>264</v>
      </c>
      <c r="D242" s="12">
        <v>19.010000000000002</v>
      </c>
      <c r="E242" s="12">
        <v>10.25</v>
      </c>
      <c r="F242" s="12">
        <v>2.2799999999999998</v>
      </c>
      <c r="G242" s="12">
        <v>176.81</v>
      </c>
      <c r="H242" s="12">
        <v>0.56899999999999995</v>
      </c>
      <c r="I242" s="13"/>
    </row>
    <row r="243" spans="1:9">
      <c r="A243" s="55"/>
      <c r="B243" s="47" t="s">
        <v>14</v>
      </c>
      <c r="C243" s="14" t="s">
        <v>262</v>
      </c>
      <c r="D243" s="12">
        <v>0.04</v>
      </c>
      <c r="E243" s="12">
        <v>2.0299999999999998</v>
      </c>
      <c r="F243" s="12">
        <v>0.06</v>
      </c>
      <c r="G243" s="12">
        <v>18.68</v>
      </c>
      <c r="H243" s="12">
        <v>0</v>
      </c>
      <c r="I243" s="13"/>
    </row>
    <row r="244" spans="1:9">
      <c r="A244" s="55"/>
      <c r="B244" s="47" t="s">
        <v>80</v>
      </c>
      <c r="C244" s="9" t="s">
        <v>267</v>
      </c>
      <c r="D244" s="10">
        <v>0.22</v>
      </c>
      <c r="E244" s="10">
        <v>0.8</v>
      </c>
      <c r="F244" s="10">
        <v>0.31</v>
      </c>
      <c r="G244" s="10">
        <v>9.52</v>
      </c>
      <c r="H244" s="10">
        <v>0.04</v>
      </c>
      <c r="I244" s="11"/>
    </row>
    <row r="245" spans="1:9">
      <c r="A245" s="55"/>
      <c r="B245" s="47" t="s">
        <v>45</v>
      </c>
      <c r="C245" s="14" t="s">
        <v>263</v>
      </c>
      <c r="D245" s="12">
        <v>1.67</v>
      </c>
      <c r="E245" s="12">
        <v>1.85</v>
      </c>
      <c r="F245" s="12">
        <v>2.71</v>
      </c>
      <c r="G245" s="12">
        <v>34.65</v>
      </c>
      <c r="H245" s="12">
        <v>0.751</v>
      </c>
      <c r="I245" s="13"/>
    </row>
    <row r="246" spans="1:9">
      <c r="A246" s="55"/>
      <c r="B246" s="47" t="s">
        <v>44</v>
      </c>
      <c r="C246" s="14" t="s">
        <v>262</v>
      </c>
      <c r="D246" s="12">
        <v>0</v>
      </c>
      <c r="E246" s="12">
        <v>0</v>
      </c>
      <c r="F246" s="12">
        <v>3.29</v>
      </c>
      <c r="G246" s="12">
        <v>13.17</v>
      </c>
      <c r="H246" s="12">
        <v>0</v>
      </c>
      <c r="I246" s="13"/>
    </row>
    <row r="247" spans="1:9">
      <c r="A247" s="55"/>
      <c r="B247" s="47" t="s">
        <v>150</v>
      </c>
      <c r="C247" s="14" t="s">
        <v>261</v>
      </c>
      <c r="D247" s="12">
        <v>1.05</v>
      </c>
      <c r="E247" s="12">
        <v>0.95</v>
      </c>
      <c r="F247" s="12">
        <v>0.06</v>
      </c>
      <c r="G247" s="12">
        <v>12.95</v>
      </c>
      <c r="H247" s="12">
        <v>0</v>
      </c>
      <c r="I247" s="13"/>
    </row>
    <row r="248" spans="1:9">
      <c r="A248" s="6" t="s">
        <v>13</v>
      </c>
      <c r="B248" s="46" t="s">
        <v>254</v>
      </c>
      <c r="C248" s="7" t="s">
        <v>32</v>
      </c>
      <c r="D248" s="7">
        <f>SUM(D249:D251)</f>
        <v>0.09</v>
      </c>
      <c r="E248" s="7">
        <f t="shared" ref="E248:H248" si="60">SUM(E249:E251)</f>
        <v>0.02</v>
      </c>
      <c r="F248" s="7">
        <f t="shared" si="60"/>
        <v>6.76</v>
      </c>
      <c r="G248" s="7">
        <f t="shared" si="60"/>
        <v>27.529999999999998</v>
      </c>
      <c r="H248" s="7">
        <f t="shared" si="60"/>
        <v>4.4999999999999998E-2</v>
      </c>
      <c r="I248" s="8" t="s">
        <v>255</v>
      </c>
    </row>
    <row r="249" spans="1:9">
      <c r="A249" s="53"/>
      <c r="B249" s="47" t="s">
        <v>256</v>
      </c>
      <c r="C249" s="9" t="s">
        <v>51</v>
      </c>
      <c r="D249" s="10">
        <v>0.09</v>
      </c>
      <c r="E249" s="10">
        <v>0.02</v>
      </c>
      <c r="F249" s="10">
        <v>0.02</v>
      </c>
      <c r="G249" s="10">
        <v>0.63</v>
      </c>
      <c r="H249" s="10">
        <v>4.4999999999999998E-2</v>
      </c>
      <c r="I249" s="11"/>
    </row>
    <row r="250" spans="1:9">
      <c r="A250" s="53"/>
      <c r="B250" s="47" t="s">
        <v>46</v>
      </c>
      <c r="C250" s="9" t="s">
        <v>109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1"/>
    </row>
    <row r="251" spans="1:9">
      <c r="A251" s="53"/>
      <c r="B251" s="47" t="s">
        <v>44</v>
      </c>
      <c r="C251" s="10" t="s">
        <v>161</v>
      </c>
      <c r="D251" s="10">
        <v>0</v>
      </c>
      <c r="E251" s="10">
        <v>0</v>
      </c>
      <c r="F251" s="10">
        <v>6.74</v>
      </c>
      <c r="G251" s="10">
        <v>26.9</v>
      </c>
      <c r="H251" s="10">
        <v>0</v>
      </c>
      <c r="I251" s="11"/>
    </row>
    <row r="252" spans="1:9">
      <c r="A252" s="107" t="s">
        <v>57</v>
      </c>
      <c r="B252" s="108"/>
      <c r="C252" s="15">
        <v>350</v>
      </c>
      <c r="D252" s="15">
        <f>SUM(D235,D237,D239,D248,)</f>
        <v>25.450000000000003</v>
      </c>
      <c r="E252" s="15">
        <f t="shared" ref="E252:H252" si="61">SUM(E235,E237,E239,E248,)</f>
        <v>19.400000000000002</v>
      </c>
      <c r="F252" s="15">
        <f t="shared" si="61"/>
        <v>38.369999999999997</v>
      </c>
      <c r="G252" s="15">
        <f t="shared" si="61"/>
        <v>432.84</v>
      </c>
      <c r="H252" s="15">
        <f t="shared" si="61"/>
        <v>1.4049999999999998</v>
      </c>
      <c r="I252" s="15"/>
    </row>
    <row r="253" spans="1:9">
      <c r="A253" s="6" t="s">
        <v>58</v>
      </c>
      <c r="B253" s="46" t="s">
        <v>163</v>
      </c>
      <c r="C253" s="7" t="s">
        <v>164</v>
      </c>
      <c r="D253" s="7">
        <f>SUM(D254,)</f>
        <v>0.38</v>
      </c>
      <c r="E253" s="7">
        <f t="shared" ref="E253:H253" si="62">SUM(E254,)</f>
        <v>0.38</v>
      </c>
      <c r="F253" s="7">
        <f t="shared" si="62"/>
        <v>8.5500000000000007</v>
      </c>
      <c r="G253" s="7">
        <f t="shared" si="62"/>
        <v>42.75</v>
      </c>
      <c r="H253" s="7">
        <f t="shared" si="62"/>
        <v>156.75</v>
      </c>
      <c r="I253" s="8" t="s">
        <v>165</v>
      </c>
    </row>
    <row r="254" spans="1:9">
      <c r="A254" s="55"/>
      <c r="B254" s="47" t="s">
        <v>205</v>
      </c>
      <c r="C254" s="10" t="s">
        <v>268</v>
      </c>
      <c r="D254" s="10">
        <v>0.38</v>
      </c>
      <c r="E254" s="10">
        <v>0.38</v>
      </c>
      <c r="F254" s="10">
        <v>8.5500000000000007</v>
      </c>
      <c r="G254" s="10">
        <v>42.75</v>
      </c>
      <c r="H254" s="10">
        <v>156.75</v>
      </c>
      <c r="I254" s="11"/>
    </row>
    <row r="255" spans="1:9">
      <c r="A255" s="81" t="s">
        <v>57</v>
      </c>
      <c r="B255" s="82"/>
      <c r="C255" s="15">
        <v>95</v>
      </c>
      <c r="D255" s="15">
        <f>SUM(D253,)</f>
        <v>0.38</v>
      </c>
      <c r="E255" s="15">
        <f t="shared" ref="E255:H255" si="63">SUM(E253,)</f>
        <v>0.38</v>
      </c>
      <c r="F255" s="15">
        <f t="shared" si="63"/>
        <v>8.5500000000000007</v>
      </c>
      <c r="G255" s="15">
        <f t="shared" si="63"/>
        <v>42.75</v>
      </c>
      <c r="H255" s="15">
        <f t="shared" si="63"/>
        <v>156.75</v>
      </c>
      <c r="I255" s="16"/>
    </row>
    <row r="256" spans="1:9" ht="16.5" customHeight="1">
      <c r="A256" s="6" t="s">
        <v>52</v>
      </c>
      <c r="B256" s="46" t="s">
        <v>269</v>
      </c>
      <c r="C256" s="7" t="s">
        <v>24</v>
      </c>
      <c r="D256" s="7">
        <f>SUM(D257:D261)</f>
        <v>0.46</v>
      </c>
      <c r="E256" s="7">
        <f>SUM(E257:E261)</f>
        <v>1.8800000000000001</v>
      </c>
      <c r="F256" s="7">
        <f>SUM(F257:F261)</f>
        <v>2.73</v>
      </c>
      <c r="G256" s="7">
        <f>SUM(G257:G261)</f>
        <v>29.77</v>
      </c>
      <c r="H256" s="7">
        <f>SUM(H257:H261)</f>
        <v>2.835</v>
      </c>
      <c r="I256" s="8" t="s">
        <v>270</v>
      </c>
    </row>
    <row r="257" spans="1:9">
      <c r="A257" s="55"/>
      <c r="B257" s="47" t="s">
        <v>95</v>
      </c>
      <c r="C257" s="9" t="s">
        <v>271</v>
      </c>
      <c r="D257" s="10">
        <v>0.15</v>
      </c>
      <c r="E257" s="10">
        <v>0.03</v>
      </c>
      <c r="F257" s="10">
        <v>1.22</v>
      </c>
      <c r="G257" s="10">
        <v>5.78</v>
      </c>
      <c r="H257" s="10">
        <v>1.5</v>
      </c>
      <c r="I257" s="11"/>
    </row>
    <row r="258" spans="1:9" ht="15.75" customHeight="1">
      <c r="A258" s="55"/>
      <c r="B258" s="47" t="s">
        <v>272</v>
      </c>
      <c r="C258" s="9" t="s">
        <v>273</v>
      </c>
      <c r="D258" s="10">
        <v>0.16</v>
      </c>
      <c r="E258" s="10">
        <v>0.03</v>
      </c>
      <c r="F258" s="10">
        <v>0.84</v>
      </c>
      <c r="G258" s="10">
        <v>4.3499999999999996</v>
      </c>
      <c r="H258" s="10">
        <v>0.36</v>
      </c>
      <c r="I258" s="11"/>
    </row>
    <row r="259" spans="1:9">
      <c r="A259" s="55"/>
      <c r="B259" s="47" t="s">
        <v>274</v>
      </c>
      <c r="C259" s="9" t="s">
        <v>275</v>
      </c>
      <c r="D259" s="10">
        <v>0.1</v>
      </c>
      <c r="E259" s="10">
        <v>0.01</v>
      </c>
      <c r="F259" s="10">
        <v>0.52</v>
      </c>
      <c r="G259" s="10">
        <v>2.62</v>
      </c>
      <c r="H259" s="10">
        <v>0.375</v>
      </c>
      <c r="I259" s="11"/>
    </row>
    <row r="260" spans="1:9">
      <c r="A260" s="55"/>
      <c r="B260" s="47" t="s">
        <v>130</v>
      </c>
      <c r="C260" s="9" t="s">
        <v>88</v>
      </c>
      <c r="D260" s="10">
        <v>0</v>
      </c>
      <c r="E260" s="10">
        <v>1.8</v>
      </c>
      <c r="F260" s="10">
        <v>0</v>
      </c>
      <c r="G260" s="10">
        <v>16.18</v>
      </c>
      <c r="H260" s="10">
        <v>0</v>
      </c>
      <c r="I260" s="11"/>
    </row>
    <row r="261" spans="1:9">
      <c r="A261" s="55"/>
      <c r="B261" s="47" t="s">
        <v>276</v>
      </c>
      <c r="C261" s="9" t="s">
        <v>174</v>
      </c>
      <c r="D261" s="10">
        <v>0.05</v>
      </c>
      <c r="E261" s="10">
        <v>0.01</v>
      </c>
      <c r="F261" s="10">
        <v>0.15</v>
      </c>
      <c r="G261" s="10">
        <v>0.84</v>
      </c>
      <c r="H261" s="10">
        <v>0.6</v>
      </c>
      <c r="I261" s="11"/>
    </row>
    <row r="262" spans="1:9" ht="15" customHeight="1">
      <c r="A262" s="6" t="s">
        <v>52</v>
      </c>
      <c r="B262" s="46" t="s">
        <v>277</v>
      </c>
      <c r="C262" s="7" t="s">
        <v>32</v>
      </c>
      <c r="D262" s="7">
        <f>SUM(D263:D269)</f>
        <v>1.9</v>
      </c>
      <c r="E262" s="7">
        <f t="shared" ref="E262:H262" si="64">SUM(E263:E269)</f>
        <v>0.99</v>
      </c>
      <c r="F262" s="7">
        <f t="shared" si="64"/>
        <v>12.25</v>
      </c>
      <c r="G262" s="7">
        <f t="shared" si="64"/>
        <v>65.94</v>
      </c>
      <c r="H262" s="7">
        <f t="shared" si="64"/>
        <v>8.91</v>
      </c>
      <c r="I262" s="8" t="s">
        <v>278</v>
      </c>
    </row>
    <row r="263" spans="1:9">
      <c r="A263" s="55"/>
      <c r="B263" s="47" t="s">
        <v>95</v>
      </c>
      <c r="C263" s="9" t="s">
        <v>279</v>
      </c>
      <c r="D263" s="10">
        <v>0.84</v>
      </c>
      <c r="E263" s="10">
        <v>0.17</v>
      </c>
      <c r="F263" s="10">
        <v>6.85</v>
      </c>
      <c r="G263" s="10">
        <v>32.340000000000003</v>
      </c>
      <c r="H263" s="10">
        <v>8.4</v>
      </c>
      <c r="I263" s="11"/>
    </row>
    <row r="264" spans="1:9">
      <c r="A264" s="55"/>
      <c r="B264" s="47" t="s">
        <v>77</v>
      </c>
      <c r="C264" s="9" t="s">
        <v>85</v>
      </c>
      <c r="D264" s="10">
        <v>0.12</v>
      </c>
      <c r="E264" s="10">
        <v>0.01</v>
      </c>
      <c r="F264" s="10">
        <v>0.66</v>
      </c>
      <c r="G264" s="10">
        <v>3.36</v>
      </c>
      <c r="H264" s="10">
        <v>0.48</v>
      </c>
      <c r="I264" s="11"/>
    </row>
    <row r="265" spans="1:9">
      <c r="A265" s="55"/>
      <c r="B265" s="47" t="s">
        <v>79</v>
      </c>
      <c r="C265" s="9" t="s">
        <v>98</v>
      </c>
      <c r="D265" s="10">
        <v>0.09</v>
      </c>
      <c r="E265" s="10">
        <v>0.01</v>
      </c>
      <c r="F265" s="10">
        <v>0.52</v>
      </c>
      <c r="G265" s="10">
        <v>2.58</v>
      </c>
      <c r="H265" s="10">
        <v>0</v>
      </c>
      <c r="I265" s="11"/>
    </row>
    <row r="266" spans="1:9">
      <c r="A266" s="55"/>
      <c r="B266" s="47" t="s">
        <v>80</v>
      </c>
      <c r="C266" s="9" t="s">
        <v>99</v>
      </c>
      <c r="D266" s="10">
        <v>0.16</v>
      </c>
      <c r="E266" s="10">
        <v>0.6</v>
      </c>
      <c r="F266" s="10">
        <v>0.23</v>
      </c>
      <c r="G266" s="10">
        <v>7.14</v>
      </c>
      <c r="H266" s="10">
        <v>0.03</v>
      </c>
      <c r="I266" s="11"/>
    </row>
    <row r="267" spans="1:9">
      <c r="A267" s="55"/>
      <c r="B267" s="47" t="s">
        <v>46</v>
      </c>
      <c r="C267" s="9" t="s">
        <v>62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1"/>
    </row>
    <row r="268" spans="1:9" ht="15" customHeight="1">
      <c r="A268" s="55"/>
      <c r="B268" s="47" t="s">
        <v>43</v>
      </c>
      <c r="C268" s="9" t="s">
        <v>100</v>
      </c>
      <c r="D268" s="10">
        <v>0</v>
      </c>
      <c r="E268" s="10">
        <v>0</v>
      </c>
      <c r="F268" s="10">
        <v>0</v>
      </c>
      <c r="G268" s="10">
        <v>0</v>
      </c>
      <c r="H268" s="10">
        <v>0</v>
      </c>
      <c r="I268" s="11"/>
    </row>
    <row r="269" spans="1:9">
      <c r="A269" s="55"/>
      <c r="B269" s="47" t="s">
        <v>280</v>
      </c>
      <c r="C269" s="9" t="s">
        <v>99</v>
      </c>
      <c r="D269" s="10">
        <v>0.69</v>
      </c>
      <c r="E269" s="10">
        <v>0.2</v>
      </c>
      <c r="F269" s="10">
        <v>3.99</v>
      </c>
      <c r="G269" s="10">
        <v>20.52</v>
      </c>
      <c r="H269" s="10">
        <v>0</v>
      </c>
      <c r="I269" s="11"/>
    </row>
    <row r="270" spans="1:9" ht="15" customHeight="1">
      <c r="A270" s="6" t="s">
        <v>52</v>
      </c>
      <c r="B270" s="46" t="s">
        <v>281</v>
      </c>
      <c r="C270" s="7" t="s">
        <v>68</v>
      </c>
      <c r="D270" s="7">
        <f>SUM(D271:D274)</f>
        <v>7.79</v>
      </c>
      <c r="E270" s="7">
        <f t="shared" ref="E270:H270" si="65">SUM(E271:E274)</f>
        <v>7.26</v>
      </c>
      <c r="F270" s="7">
        <f t="shared" si="65"/>
        <v>5.0600000000000005</v>
      </c>
      <c r="G270" s="7">
        <f t="shared" si="65"/>
        <v>116.88000000000001</v>
      </c>
      <c r="H270" s="7">
        <f t="shared" si="65"/>
        <v>0.73199999999999998</v>
      </c>
      <c r="I270" s="8" t="s">
        <v>282</v>
      </c>
    </row>
    <row r="271" spans="1:9" ht="16.5" customHeight="1">
      <c r="A271" s="55"/>
      <c r="B271" s="47" t="s">
        <v>38</v>
      </c>
      <c r="C271" s="9" t="s">
        <v>283</v>
      </c>
      <c r="D271" s="10">
        <v>0.34</v>
      </c>
      <c r="E271" s="10">
        <v>0.39</v>
      </c>
      <c r="F271" s="10">
        <v>0.53</v>
      </c>
      <c r="G271" s="10">
        <v>7.09</v>
      </c>
      <c r="H271" s="10">
        <v>6.8000000000000005E-2</v>
      </c>
      <c r="I271" s="11"/>
    </row>
    <row r="272" spans="1:9">
      <c r="A272" s="55"/>
      <c r="B272" s="47" t="s">
        <v>284</v>
      </c>
      <c r="C272" s="9" t="s">
        <v>285</v>
      </c>
      <c r="D272" s="10">
        <v>6.71</v>
      </c>
      <c r="E272" s="10">
        <v>6.78</v>
      </c>
      <c r="F272" s="10">
        <v>0</v>
      </c>
      <c r="G272" s="10">
        <v>87.76</v>
      </c>
      <c r="H272" s="10">
        <v>0.66400000000000003</v>
      </c>
      <c r="I272" s="11"/>
    </row>
    <row r="273" spans="1:9" ht="16.5" customHeight="1">
      <c r="A273" s="55"/>
      <c r="B273" s="47" t="s">
        <v>286</v>
      </c>
      <c r="C273" s="9" t="s">
        <v>287</v>
      </c>
      <c r="D273" s="10">
        <v>0.74</v>
      </c>
      <c r="E273" s="10">
        <v>0.09</v>
      </c>
      <c r="F273" s="10">
        <v>4.53</v>
      </c>
      <c r="G273" s="10">
        <v>22.03</v>
      </c>
      <c r="H273" s="10">
        <v>0</v>
      </c>
      <c r="I273" s="11"/>
    </row>
    <row r="274" spans="1:9" ht="16.5" customHeight="1">
      <c r="A274" s="55"/>
      <c r="B274" s="47" t="s">
        <v>43</v>
      </c>
      <c r="C274" s="9" t="s">
        <v>177</v>
      </c>
      <c r="D274" s="10">
        <v>0</v>
      </c>
      <c r="E274" s="10">
        <v>0</v>
      </c>
      <c r="F274" s="10">
        <v>0</v>
      </c>
      <c r="G274" s="10">
        <v>0</v>
      </c>
      <c r="H274" s="10">
        <v>0</v>
      </c>
      <c r="I274" s="11"/>
    </row>
    <row r="275" spans="1:9">
      <c r="A275" s="6" t="s">
        <v>52</v>
      </c>
      <c r="B275" s="46" t="s">
        <v>289</v>
      </c>
      <c r="C275" s="7" t="s">
        <v>102</v>
      </c>
      <c r="D275" s="7">
        <f>SUM(D276:D282)</f>
        <v>2.9299999999999997</v>
      </c>
      <c r="E275" s="7">
        <f t="shared" ref="E275:H275" si="66">SUM(E276:E282)</f>
        <v>3.3599999999999994</v>
      </c>
      <c r="F275" s="7">
        <f t="shared" si="66"/>
        <v>13.170000000000002</v>
      </c>
      <c r="G275" s="7">
        <f t="shared" si="66"/>
        <v>95.67</v>
      </c>
      <c r="H275" s="7">
        <f t="shared" si="66"/>
        <v>23.352999999999998</v>
      </c>
      <c r="I275" s="8" t="s">
        <v>290</v>
      </c>
    </row>
    <row r="276" spans="1:9">
      <c r="A276" s="55"/>
      <c r="B276" s="47" t="s">
        <v>93</v>
      </c>
      <c r="C276" s="9" t="s">
        <v>291</v>
      </c>
      <c r="D276" s="10">
        <v>0.51</v>
      </c>
      <c r="E276" s="10">
        <v>0.03</v>
      </c>
      <c r="F276" s="10">
        <v>1.32</v>
      </c>
      <c r="G276" s="10">
        <v>7.88</v>
      </c>
      <c r="H276" s="10">
        <v>12.672000000000001</v>
      </c>
      <c r="I276" s="11"/>
    </row>
    <row r="277" spans="1:9">
      <c r="A277" s="55"/>
      <c r="B277" s="47" t="s">
        <v>95</v>
      </c>
      <c r="C277" s="9" t="s">
        <v>292</v>
      </c>
      <c r="D277" s="10">
        <v>0.89</v>
      </c>
      <c r="E277" s="10">
        <v>0.18</v>
      </c>
      <c r="F277" s="10">
        <v>7.28</v>
      </c>
      <c r="G277" s="10">
        <v>34.39</v>
      </c>
      <c r="H277" s="10">
        <v>8.9320000000000004</v>
      </c>
      <c r="I277" s="11"/>
    </row>
    <row r="278" spans="1:9">
      <c r="A278" s="55"/>
      <c r="B278" s="47" t="s">
        <v>77</v>
      </c>
      <c r="C278" s="9" t="s">
        <v>293</v>
      </c>
      <c r="D278" s="10">
        <v>0.34</v>
      </c>
      <c r="E278" s="10">
        <v>0.03</v>
      </c>
      <c r="F278" s="10">
        <v>1.82</v>
      </c>
      <c r="G278" s="10">
        <v>9.24</v>
      </c>
      <c r="H278" s="10">
        <v>1.32</v>
      </c>
      <c r="I278" s="11"/>
    </row>
    <row r="279" spans="1:9">
      <c r="A279" s="55"/>
      <c r="B279" s="47" t="s">
        <v>14</v>
      </c>
      <c r="C279" s="9" t="s">
        <v>262</v>
      </c>
      <c r="D279" s="10">
        <v>0.04</v>
      </c>
      <c r="E279" s="10">
        <v>2.0299999999999998</v>
      </c>
      <c r="F279" s="10">
        <v>0.06</v>
      </c>
      <c r="G279" s="10">
        <v>18.68</v>
      </c>
      <c r="H279" s="10">
        <v>0</v>
      </c>
      <c r="I279" s="11"/>
    </row>
    <row r="280" spans="1:9">
      <c r="A280" s="55"/>
      <c r="B280" s="47" t="s">
        <v>79</v>
      </c>
      <c r="C280" s="9" t="s">
        <v>294</v>
      </c>
      <c r="D280" s="10">
        <v>0.19</v>
      </c>
      <c r="E280" s="10">
        <v>0.03</v>
      </c>
      <c r="F280" s="10">
        <v>1.1399999999999999</v>
      </c>
      <c r="G280" s="10">
        <v>5.68</v>
      </c>
      <c r="H280" s="10">
        <v>0</v>
      </c>
      <c r="I280" s="11"/>
    </row>
    <row r="281" spans="1:9">
      <c r="A281" s="55"/>
      <c r="B281" s="47" t="s">
        <v>45</v>
      </c>
      <c r="C281" s="9" t="s">
        <v>295</v>
      </c>
      <c r="D281" s="10">
        <v>0.96</v>
      </c>
      <c r="E281" s="10">
        <v>1.06</v>
      </c>
      <c r="F281" s="10">
        <v>1.55</v>
      </c>
      <c r="G281" s="10">
        <v>19.8</v>
      </c>
      <c r="H281" s="10">
        <v>0.42899999999999999</v>
      </c>
      <c r="I281" s="11"/>
    </row>
    <row r="282" spans="1:9" ht="15" customHeight="1">
      <c r="A282" s="55"/>
      <c r="B282" s="47" t="s">
        <v>43</v>
      </c>
      <c r="C282" s="9" t="s">
        <v>296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1"/>
    </row>
    <row r="283" spans="1:9" ht="16.5" customHeight="1">
      <c r="A283" s="6" t="s">
        <v>52</v>
      </c>
      <c r="B283" s="46" t="s">
        <v>203</v>
      </c>
      <c r="C283" s="7" t="s">
        <v>32</v>
      </c>
      <c r="D283" s="7">
        <f>SUM(D284:D286)</f>
        <v>5.1999999999999998E-2</v>
      </c>
      <c r="E283" s="7">
        <f t="shared" ref="E283:H283" si="67">SUM(E284:E286)</f>
        <v>5.1999999999999998E-2</v>
      </c>
      <c r="F283" s="7">
        <f t="shared" si="67"/>
        <v>7.1680000000000001</v>
      </c>
      <c r="G283" s="7">
        <f t="shared" si="67"/>
        <v>29.840000000000003</v>
      </c>
      <c r="H283" s="7">
        <f t="shared" si="67"/>
        <v>21.65</v>
      </c>
      <c r="I283" s="8" t="s">
        <v>204</v>
      </c>
    </row>
    <row r="284" spans="1:9">
      <c r="A284" s="55"/>
      <c r="B284" s="47" t="s">
        <v>46</v>
      </c>
      <c r="C284" s="9" t="s">
        <v>62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1"/>
    </row>
    <row r="285" spans="1:9">
      <c r="A285" s="55"/>
      <c r="B285" s="47" t="s">
        <v>44</v>
      </c>
      <c r="C285" s="17" t="s">
        <v>99</v>
      </c>
      <c r="D285" s="10">
        <v>0</v>
      </c>
      <c r="E285" s="10">
        <v>0</v>
      </c>
      <c r="F285" s="10">
        <v>5.9880000000000004</v>
      </c>
      <c r="G285" s="10">
        <v>23.94</v>
      </c>
      <c r="H285" s="10">
        <v>0</v>
      </c>
      <c r="I285" s="11"/>
    </row>
    <row r="286" spans="1:9">
      <c r="A286" s="55"/>
      <c r="B286" s="47" t="s">
        <v>205</v>
      </c>
      <c r="C286" s="10" t="s">
        <v>206</v>
      </c>
      <c r="D286" s="10">
        <v>5.1999999999999998E-2</v>
      </c>
      <c r="E286" s="10">
        <v>5.1999999999999998E-2</v>
      </c>
      <c r="F286" s="10">
        <v>1.18</v>
      </c>
      <c r="G286" s="10">
        <v>5.9</v>
      </c>
      <c r="H286" s="10">
        <v>21.65</v>
      </c>
      <c r="I286" s="11"/>
    </row>
    <row r="287" spans="1:9">
      <c r="A287" s="6" t="s">
        <v>52</v>
      </c>
      <c r="B287" s="46" t="s">
        <v>113</v>
      </c>
      <c r="C287" s="7" t="s">
        <v>24</v>
      </c>
      <c r="D287" s="7">
        <f>SUM(D288,)</f>
        <v>1.08</v>
      </c>
      <c r="E287" s="7">
        <f t="shared" ref="E287:H287" si="68">SUM(E288,)</f>
        <v>0.27</v>
      </c>
      <c r="F287" s="7">
        <f t="shared" si="68"/>
        <v>9.36</v>
      </c>
      <c r="G287" s="7">
        <f t="shared" si="68"/>
        <v>44.55</v>
      </c>
      <c r="H287" s="7">
        <f t="shared" si="68"/>
        <v>0</v>
      </c>
      <c r="I287" s="8" t="s">
        <v>114</v>
      </c>
    </row>
    <row r="288" spans="1:9">
      <c r="A288" s="55"/>
      <c r="B288" s="47" t="s">
        <v>115</v>
      </c>
      <c r="C288" s="9" t="s">
        <v>27</v>
      </c>
      <c r="D288" s="10">
        <v>1.08</v>
      </c>
      <c r="E288" s="10">
        <v>0.27</v>
      </c>
      <c r="F288" s="10">
        <v>9.36</v>
      </c>
      <c r="G288" s="10">
        <v>44.55</v>
      </c>
      <c r="H288" s="10">
        <v>0</v>
      </c>
      <c r="I288" s="11"/>
    </row>
    <row r="289" spans="1:9">
      <c r="A289" s="81" t="s">
        <v>57</v>
      </c>
      <c r="B289" s="82"/>
      <c r="C289" s="15">
        <v>520</v>
      </c>
      <c r="D289" s="15">
        <f>SUM(D256,D262,D270,D275,D283,D287,)</f>
        <v>14.212</v>
      </c>
      <c r="E289" s="15">
        <f t="shared" ref="E289:H289" si="69">SUM(E256,E262,E270,E275,E283,E287,)</f>
        <v>13.811999999999998</v>
      </c>
      <c r="F289" s="15">
        <f t="shared" si="69"/>
        <v>49.738</v>
      </c>
      <c r="G289" s="15">
        <f t="shared" si="69"/>
        <v>382.65000000000003</v>
      </c>
      <c r="H289" s="15">
        <f t="shared" si="69"/>
        <v>57.48</v>
      </c>
      <c r="I289" s="16"/>
    </row>
    <row r="290" spans="1:9">
      <c r="A290" s="6" t="s">
        <v>116</v>
      </c>
      <c r="B290" s="46" t="s">
        <v>297</v>
      </c>
      <c r="C290" s="7" t="s">
        <v>29</v>
      </c>
      <c r="D290" s="7">
        <f>SUM(D291)</f>
        <v>5.08</v>
      </c>
      <c r="E290" s="7">
        <f t="shared" ref="E290:H290" si="70">SUM(E291)</f>
        <v>4.5999999999999996</v>
      </c>
      <c r="F290" s="7">
        <f t="shared" si="70"/>
        <v>0.28000000000000003</v>
      </c>
      <c r="G290" s="7">
        <f t="shared" si="70"/>
        <v>62.8</v>
      </c>
      <c r="H290" s="7">
        <f t="shared" si="70"/>
        <v>0</v>
      </c>
      <c r="I290" s="8" t="s">
        <v>298</v>
      </c>
    </row>
    <row r="291" spans="1:9">
      <c r="A291" s="55"/>
      <c r="B291" s="47" t="s">
        <v>150</v>
      </c>
      <c r="C291" s="9" t="s">
        <v>30</v>
      </c>
      <c r="D291" s="10">
        <v>5.08</v>
      </c>
      <c r="E291" s="10">
        <v>4.5999999999999996</v>
      </c>
      <c r="F291" s="10">
        <v>0.28000000000000003</v>
      </c>
      <c r="G291" s="10">
        <v>62.8</v>
      </c>
      <c r="H291" s="10">
        <v>0</v>
      </c>
      <c r="I291" s="11"/>
    </row>
    <row r="292" spans="1:9">
      <c r="A292" s="6" t="s">
        <v>116</v>
      </c>
      <c r="B292" s="46" t="s">
        <v>299</v>
      </c>
      <c r="C292" s="7" t="s">
        <v>32</v>
      </c>
      <c r="D292" s="7">
        <f>SUM(D293:D296)</f>
        <v>0.15</v>
      </c>
      <c r="E292" s="7">
        <f t="shared" ref="E292:H292" si="71">SUM(E293:E296)</f>
        <v>0.03</v>
      </c>
      <c r="F292" s="7">
        <f t="shared" si="71"/>
        <v>6.96</v>
      </c>
      <c r="G292" s="7">
        <f t="shared" si="71"/>
        <v>29.83</v>
      </c>
      <c r="H292" s="7">
        <f t="shared" si="71"/>
        <v>2.7450000000000001</v>
      </c>
      <c r="I292" s="8" t="s">
        <v>300</v>
      </c>
    </row>
    <row r="293" spans="1:9">
      <c r="A293" s="55"/>
      <c r="B293" s="47" t="s">
        <v>256</v>
      </c>
      <c r="C293" s="9" t="s">
        <v>51</v>
      </c>
      <c r="D293" s="10">
        <v>0.09</v>
      </c>
      <c r="E293" s="10">
        <v>0.02</v>
      </c>
      <c r="F293" s="10">
        <v>0.02</v>
      </c>
      <c r="G293" s="10">
        <v>0.63</v>
      </c>
      <c r="H293" s="10">
        <v>4.4999999999999998E-2</v>
      </c>
      <c r="I293" s="11"/>
    </row>
    <row r="294" spans="1:9">
      <c r="A294" s="55"/>
      <c r="B294" s="47" t="s">
        <v>46</v>
      </c>
      <c r="C294" s="9" t="s">
        <v>301</v>
      </c>
      <c r="D294" s="10">
        <v>0</v>
      </c>
      <c r="E294" s="10">
        <v>0</v>
      </c>
      <c r="F294" s="10">
        <v>0</v>
      </c>
      <c r="G294" s="10">
        <v>0</v>
      </c>
      <c r="H294" s="10">
        <v>0</v>
      </c>
      <c r="I294" s="11"/>
    </row>
    <row r="295" spans="1:9">
      <c r="A295" s="55"/>
      <c r="B295" s="47" t="s">
        <v>44</v>
      </c>
      <c r="C295" s="10" t="s">
        <v>161</v>
      </c>
      <c r="D295" s="10">
        <v>0</v>
      </c>
      <c r="E295" s="10">
        <v>0</v>
      </c>
      <c r="F295" s="10">
        <v>6.74</v>
      </c>
      <c r="G295" s="10">
        <v>26.9</v>
      </c>
      <c r="H295" s="10">
        <v>0</v>
      </c>
      <c r="I295" s="11"/>
    </row>
    <row r="296" spans="1:9">
      <c r="A296" s="55"/>
      <c r="B296" s="47" t="s">
        <v>302</v>
      </c>
      <c r="C296" s="9" t="s">
        <v>303</v>
      </c>
      <c r="D296" s="10">
        <v>0.06</v>
      </c>
      <c r="E296" s="10">
        <v>0.01</v>
      </c>
      <c r="F296" s="10">
        <v>0.2</v>
      </c>
      <c r="G296" s="10">
        <v>2.2999999999999998</v>
      </c>
      <c r="H296" s="10">
        <v>2.7</v>
      </c>
      <c r="I296" s="11"/>
    </row>
    <row r="297" spans="1:9">
      <c r="A297" s="6" t="s">
        <v>116</v>
      </c>
      <c r="B297" s="46" t="s">
        <v>18</v>
      </c>
      <c r="C297" s="7" t="s">
        <v>19</v>
      </c>
      <c r="D297" s="7">
        <f>SUM(D298,)</f>
        <v>0</v>
      </c>
      <c r="E297" s="7">
        <f t="shared" ref="E297:H297" si="72">SUM(E298,)</f>
        <v>0</v>
      </c>
      <c r="F297" s="7">
        <f t="shared" si="72"/>
        <v>0</v>
      </c>
      <c r="G297" s="7">
        <f t="shared" si="72"/>
        <v>0</v>
      </c>
      <c r="H297" s="7">
        <f t="shared" si="72"/>
        <v>0</v>
      </c>
      <c r="I297" s="8" t="s">
        <v>20</v>
      </c>
    </row>
    <row r="298" spans="1:9">
      <c r="A298" s="55"/>
      <c r="B298" s="47" t="s">
        <v>21</v>
      </c>
      <c r="C298" s="10" t="s">
        <v>22</v>
      </c>
      <c r="D298" s="10">
        <v>0</v>
      </c>
      <c r="E298" s="10">
        <v>0</v>
      </c>
      <c r="F298" s="10">
        <v>0</v>
      </c>
      <c r="G298" s="10">
        <v>0</v>
      </c>
      <c r="H298" s="10">
        <v>0</v>
      </c>
      <c r="I298" s="11"/>
    </row>
    <row r="299" spans="1:9">
      <c r="A299" s="6" t="s">
        <v>116</v>
      </c>
      <c r="B299" s="46" t="s">
        <v>23</v>
      </c>
      <c r="C299" s="7" t="s">
        <v>24</v>
      </c>
      <c r="D299" s="7">
        <f>SUM(D300)</f>
        <v>1.98</v>
      </c>
      <c r="E299" s="7">
        <f t="shared" ref="E299:H299" si="73">SUM(E300)</f>
        <v>0.27</v>
      </c>
      <c r="F299" s="7">
        <f t="shared" si="73"/>
        <v>11.4</v>
      </c>
      <c r="G299" s="7">
        <f t="shared" si="73"/>
        <v>59.7</v>
      </c>
      <c r="H299" s="7">
        <f t="shared" si="73"/>
        <v>0</v>
      </c>
      <c r="I299" s="8" t="s">
        <v>25</v>
      </c>
    </row>
    <row r="300" spans="1:9" ht="15.75" thickBot="1">
      <c r="A300" s="56"/>
      <c r="B300" s="48" t="s">
        <v>26</v>
      </c>
      <c r="C300" s="18" t="s">
        <v>27</v>
      </c>
      <c r="D300" s="19">
        <v>1.98</v>
      </c>
      <c r="E300" s="19">
        <v>0.27</v>
      </c>
      <c r="F300" s="19">
        <v>11.4</v>
      </c>
      <c r="G300" s="19">
        <v>59.7</v>
      </c>
      <c r="H300" s="19">
        <v>0</v>
      </c>
      <c r="I300" s="20"/>
    </row>
    <row r="301" spans="1:9">
      <c r="A301" s="83" t="s">
        <v>57</v>
      </c>
      <c r="B301" s="84"/>
      <c r="C301" s="21">
        <v>235</v>
      </c>
      <c r="D301" s="21">
        <f>SUM(D290,D292,D297,D299,)</f>
        <v>7.2100000000000009</v>
      </c>
      <c r="E301" s="21">
        <f t="shared" ref="E301:H301" si="74">SUM(E290,E292,E297,E299,)</f>
        <v>4.9000000000000004</v>
      </c>
      <c r="F301" s="21">
        <f t="shared" si="74"/>
        <v>18.64</v>
      </c>
      <c r="G301" s="21">
        <f t="shared" si="74"/>
        <v>152.32999999999998</v>
      </c>
      <c r="H301" s="21">
        <f t="shared" si="74"/>
        <v>2.7450000000000001</v>
      </c>
      <c r="I301" s="22"/>
    </row>
    <row r="302" spans="1:9" ht="16.5" thickBot="1">
      <c r="A302" s="85" t="s">
        <v>140</v>
      </c>
      <c r="B302" s="86"/>
      <c r="C302" s="23">
        <f>SUM(C252,C255,C289,C301,)</f>
        <v>1200</v>
      </c>
      <c r="D302" s="23">
        <f t="shared" ref="D302:H302" si="75">SUM(D252,D255,D289,D301,)</f>
        <v>47.252000000000002</v>
      </c>
      <c r="E302" s="23">
        <f t="shared" si="75"/>
        <v>38.491999999999997</v>
      </c>
      <c r="F302" s="23">
        <f t="shared" si="75"/>
        <v>115.298</v>
      </c>
      <c r="G302" s="23">
        <f t="shared" si="75"/>
        <v>1010.5699999999999</v>
      </c>
      <c r="H302" s="23">
        <f t="shared" si="75"/>
        <v>218.38</v>
      </c>
      <c r="I302" s="24"/>
    </row>
    <row r="304" spans="1:9" s="44" customFormat="1">
      <c r="A304" s="49"/>
      <c r="B304" s="49"/>
    </row>
    <row r="305" spans="1:9" s="44" customFormat="1">
      <c r="A305" s="49"/>
      <c r="B305" s="49"/>
    </row>
    <row r="306" spans="1:9" s="44" customFormat="1">
      <c r="A306" s="49"/>
      <c r="B306" s="49"/>
    </row>
    <row r="308" spans="1:9" ht="15.75" thickBot="1"/>
    <row r="309" spans="1:9">
      <c r="A309" s="96" t="s">
        <v>2</v>
      </c>
      <c r="B309" s="98" t="s">
        <v>3</v>
      </c>
      <c r="C309" s="100" t="s">
        <v>4</v>
      </c>
      <c r="D309" s="68" t="s">
        <v>5</v>
      </c>
      <c r="E309" s="68"/>
      <c r="F309" s="68"/>
      <c r="G309" s="68" t="s">
        <v>6</v>
      </c>
      <c r="H309" s="90" t="s">
        <v>7</v>
      </c>
      <c r="I309" s="92" t="s">
        <v>8</v>
      </c>
    </row>
    <row r="310" spans="1:9" ht="15.75" thickBot="1">
      <c r="A310" s="97"/>
      <c r="B310" s="99"/>
      <c r="C310" s="101"/>
      <c r="D310" s="5" t="s">
        <v>9</v>
      </c>
      <c r="E310" s="5" t="s">
        <v>10</v>
      </c>
      <c r="F310" s="5" t="s">
        <v>11</v>
      </c>
      <c r="G310" s="89"/>
      <c r="H310" s="91"/>
      <c r="I310" s="93"/>
    </row>
    <row r="311" spans="1:9">
      <c r="A311" s="83" t="s">
        <v>304</v>
      </c>
      <c r="B311" s="94"/>
      <c r="C311" s="94"/>
      <c r="D311" s="94"/>
      <c r="E311" s="94"/>
      <c r="F311" s="94"/>
      <c r="G311" s="94"/>
      <c r="H311" s="94"/>
      <c r="I311" s="95"/>
    </row>
    <row r="312" spans="1:9">
      <c r="A312" s="6" t="s">
        <v>13</v>
      </c>
      <c r="B312" s="46" t="s">
        <v>14</v>
      </c>
      <c r="C312" s="7" t="s">
        <v>15</v>
      </c>
      <c r="D312" s="7">
        <f>SUM(D313,)</f>
        <v>0.06</v>
      </c>
      <c r="E312" s="7">
        <f>SUM(E313,)</f>
        <v>3.08</v>
      </c>
      <c r="F312" s="7">
        <f>SUM(F313,)</f>
        <v>0.08</v>
      </c>
      <c r="G312" s="7">
        <f>SUM(G313,)</f>
        <v>28.3</v>
      </c>
      <c r="H312" s="7">
        <f>SUM(H313,)</f>
        <v>0</v>
      </c>
      <c r="I312" s="8" t="s">
        <v>16</v>
      </c>
    </row>
    <row r="313" spans="1:9">
      <c r="A313" s="55"/>
      <c r="B313" s="47" t="s">
        <v>14</v>
      </c>
      <c r="C313" s="9" t="s">
        <v>17</v>
      </c>
      <c r="D313" s="10">
        <v>0.06</v>
      </c>
      <c r="E313" s="10">
        <v>3.08</v>
      </c>
      <c r="F313" s="10">
        <v>0.08</v>
      </c>
      <c r="G313" s="10">
        <v>28.3</v>
      </c>
      <c r="H313" s="10">
        <v>0</v>
      </c>
      <c r="I313" s="11"/>
    </row>
    <row r="314" spans="1:9">
      <c r="A314" s="6" t="s">
        <v>13</v>
      </c>
      <c r="B314" s="46" t="s">
        <v>23</v>
      </c>
      <c r="C314" s="7" t="s">
        <v>24</v>
      </c>
      <c r="D314" s="7">
        <f>SUM(D315,)</f>
        <v>1.98</v>
      </c>
      <c r="E314" s="7">
        <f>SUM(E315,)</f>
        <v>0.27</v>
      </c>
      <c r="F314" s="7">
        <f>SUM(F315,)</f>
        <v>11.4</v>
      </c>
      <c r="G314" s="7">
        <f>SUM(G315,)</f>
        <v>59.7</v>
      </c>
      <c r="H314" s="7">
        <f>SUM(H315,)</f>
        <v>0</v>
      </c>
      <c r="I314" s="8" t="s">
        <v>25</v>
      </c>
    </row>
    <row r="315" spans="1:9">
      <c r="A315" s="55"/>
      <c r="B315" s="47" t="s">
        <v>26</v>
      </c>
      <c r="C315" s="9" t="s">
        <v>27</v>
      </c>
      <c r="D315" s="10">
        <v>1.98</v>
      </c>
      <c r="E315" s="10">
        <v>0.27</v>
      </c>
      <c r="F315" s="10">
        <v>11.4</v>
      </c>
      <c r="G315" s="10">
        <v>59.7</v>
      </c>
      <c r="H315" s="10">
        <v>0</v>
      </c>
      <c r="I315" s="11"/>
    </row>
    <row r="316" spans="1:9" ht="15" customHeight="1">
      <c r="A316" s="6" t="s">
        <v>13</v>
      </c>
      <c r="B316" s="46" t="s">
        <v>305</v>
      </c>
      <c r="C316" s="7" t="s">
        <v>32</v>
      </c>
      <c r="D316" s="7">
        <f>SUM(D317:D322)</f>
        <v>5.01</v>
      </c>
      <c r="E316" s="7">
        <f>SUM(E317:E322)</f>
        <v>6.23</v>
      </c>
      <c r="F316" s="7">
        <f>SUM(F317:F322)</f>
        <v>18.783999999999999</v>
      </c>
      <c r="G316" s="7">
        <f>SUM(G317:G322)</f>
        <v>151.99</v>
      </c>
      <c r="H316" s="7">
        <f>SUM(H317:H322)</f>
        <v>1.462</v>
      </c>
      <c r="I316" s="8" t="s">
        <v>306</v>
      </c>
    </row>
    <row r="317" spans="1:9">
      <c r="A317" s="55"/>
      <c r="B317" s="47" t="s">
        <v>14</v>
      </c>
      <c r="C317" s="9" t="s">
        <v>307</v>
      </c>
      <c r="D317" s="10">
        <v>0.05</v>
      </c>
      <c r="E317" s="10">
        <v>2.31</v>
      </c>
      <c r="F317" s="10">
        <v>0.06</v>
      </c>
      <c r="G317" s="10">
        <v>21.22</v>
      </c>
      <c r="H317" s="10">
        <v>0</v>
      </c>
      <c r="I317" s="11"/>
    </row>
    <row r="318" spans="1:9">
      <c r="A318" s="55"/>
      <c r="B318" s="47" t="s">
        <v>45</v>
      </c>
      <c r="C318" s="9" t="s">
        <v>56</v>
      </c>
      <c r="D318" s="10">
        <v>3.26</v>
      </c>
      <c r="E318" s="10">
        <v>3.6</v>
      </c>
      <c r="F318" s="10">
        <v>5.29</v>
      </c>
      <c r="G318" s="10">
        <v>67.5</v>
      </c>
      <c r="H318" s="10">
        <v>1.462</v>
      </c>
      <c r="I318" s="11"/>
    </row>
    <row r="319" spans="1:9">
      <c r="A319" s="55"/>
      <c r="B319" s="47" t="s">
        <v>46</v>
      </c>
      <c r="C319" s="9" t="s">
        <v>153</v>
      </c>
      <c r="D319" s="10">
        <v>0</v>
      </c>
      <c r="E319" s="10">
        <v>0</v>
      </c>
      <c r="F319" s="10">
        <v>0</v>
      </c>
      <c r="G319" s="10">
        <v>0</v>
      </c>
      <c r="H319" s="10">
        <v>0</v>
      </c>
      <c r="I319" s="11"/>
    </row>
    <row r="320" spans="1:9" ht="16.5" customHeight="1">
      <c r="A320" s="55"/>
      <c r="B320" s="47" t="s">
        <v>43</v>
      </c>
      <c r="C320" s="9" t="s">
        <v>55</v>
      </c>
      <c r="D320" s="10">
        <v>0</v>
      </c>
      <c r="E320" s="10">
        <v>0</v>
      </c>
      <c r="F320" s="10">
        <v>0</v>
      </c>
      <c r="G320" s="10">
        <v>0</v>
      </c>
      <c r="H320" s="10">
        <v>0</v>
      </c>
      <c r="I320" s="11"/>
    </row>
    <row r="321" spans="1:9">
      <c r="A321" s="55"/>
      <c r="B321" s="47" t="s">
        <v>44</v>
      </c>
      <c r="C321" s="17" t="s">
        <v>137</v>
      </c>
      <c r="D321" s="10">
        <v>0</v>
      </c>
      <c r="E321" s="10">
        <v>0</v>
      </c>
      <c r="F321" s="10">
        <v>2.9940000000000002</v>
      </c>
      <c r="G321" s="10">
        <v>11.97</v>
      </c>
      <c r="H321" s="10">
        <v>0</v>
      </c>
      <c r="I321" s="11"/>
    </row>
    <row r="322" spans="1:9">
      <c r="A322" s="55"/>
      <c r="B322" s="47" t="s">
        <v>308</v>
      </c>
      <c r="C322" s="9" t="s">
        <v>53</v>
      </c>
      <c r="D322" s="10">
        <v>1.7</v>
      </c>
      <c r="E322" s="10">
        <v>0.32</v>
      </c>
      <c r="F322" s="10">
        <v>10.44</v>
      </c>
      <c r="G322" s="10">
        <v>51.3</v>
      </c>
      <c r="H322" s="10">
        <v>0</v>
      </c>
      <c r="I322" s="11"/>
    </row>
    <row r="323" spans="1:9" ht="15" customHeight="1">
      <c r="A323" s="6" t="s">
        <v>13</v>
      </c>
      <c r="B323" s="46" t="s">
        <v>155</v>
      </c>
      <c r="C323" s="7" t="s">
        <v>32</v>
      </c>
      <c r="D323" s="7">
        <f>SUM(D324:D327)</f>
        <v>3.6</v>
      </c>
      <c r="E323" s="7">
        <f>SUM(E324:E327)</f>
        <v>3.9600000000000004</v>
      </c>
      <c r="F323" s="7">
        <f>SUM(F324:F327)</f>
        <v>12.46</v>
      </c>
      <c r="G323" s="7">
        <f>SUM(G324:G327)</f>
        <v>100.82</v>
      </c>
      <c r="H323" s="7">
        <f>SUM(H324:H327)</f>
        <v>1.5209999999999999</v>
      </c>
      <c r="I323" s="8" t="s">
        <v>156</v>
      </c>
    </row>
    <row r="324" spans="1:9">
      <c r="A324" s="55"/>
      <c r="B324" s="47" t="s">
        <v>45</v>
      </c>
      <c r="C324" s="9" t="s">
        <v>159</v>
      </c>
      <c r="D324" s="10">
        <v>3.39</v>
      </c>
      <c r="E324" s="10">
        <v>3.74</v>
      </c>
      <c r="F324" s="10">
        <v>5.5</v>
      </c>
      <c r="G324" s="10">
        <v>70.2</v>
      </c>
      <c r="H324" s="10">
        <v>1.5209999999999999</v>
      </c>
      <c r="I324" s="11"/>
    </row>
    <row r="325" spans="1:9">
      <c r="A325" s="55"/>
      <c r="B325" s="47" t="s">
        <v>46</v>
      </c>
      <c r="C325" s="9" t="s">
        <v>160</v>
      </c>
      <c r="D325" s="10">
        <v>0</v>
      </c>
      <c r="E325" s="10">
        <v>0</v>
      </c>
      <c r="F325" s="10">
        <v>0</v>
      </c>
      <c r="G325" s="10">
        <v>0</v>
      </c>
      <c r="H325" s="10">
        <v>0</v>
      </c>
      <c r="I325" s="11"/>
    </row>
    <row r="326" spans="1:9">
      <c r="A326" s="55"/>
      <c r="B326" s="47" t="s">
        <v>44</v>
      </c>
      <c r="C326" s="10" t="s">
        <v>161</v>
      </c>
      <c r="D326" s="10">
        <v>0</v>
      </c>
      <c r="E326" s="10">
        <v>0</v>
      </c>
      <c r="F326" s="10">
        <v>6.74</v>
      </c>
      <c r="G326" s="10">
        <v>26.9</v>
      </c>
      <c r="H326" s="10">
        <v>0</v>
      </c>
      <c r="I326" s="11"/>
    </row>
    <row r="327" spans="1:9">
      <c r="A327" s="55"/>
      <c r="B327" s="47" t="s">
        <v>157</v>
      </c>
      <c r="C327" s="9" t="s">
        <v>162</v>
      </c>
      <c r="D327" s="10">
        <v>0.21</v>
      </c>
      <c r="E327" s="10">
        <v>0.22</v>
      </c>
      <c r="F327" s="10">
        <v>0.22</v>
      </c>
      <c r="G327" s="10">
        <v>3.72</v>
      </c>
      <c r="H327" s="10">
        <v>0</v>
      </c>
      <c r="I327" s="11"/>
    </row>
    <row r="328" spans="1:9">
      <c r="A328" s="107" t="s">
        <v>57</v>
      </c>
      <c r="B328" s="108"/>
      <c r="C328" s="15">
        <v>335</v>
      </c>
      <c r="D328" s="15">
        <f>SUM(D312,D314,D316,D323,)</f>
        <v>10.65</v>
      </c>
      <c r="E328" s="15">
        <f t="shared" ref="E328:H328" si="76">SUM(E312,E314,E316,E323,)</f>
        <v>13.540000000000001</v>
      </c>
      <c r="F328" s="15">
        <f t="shared" si="76"/>
        <v>42.724000000000004</v>
      </c>
      <c r="G328" s="15">
        <f t="shared" si="76"/>
        <v>340.81</v>
      </c>
      <c r="H328" s="15">
        <f t="shared" si="76"/>
        <v>2.9829999999999997</v>
      </c>
      <c r="I328" s="15"/>
    </row>
    <row r="329" spans="1:9" ht="15.75" customHeight="1">
      <c r="A329" s="6" t="s">
        <v>58</v>
      </c>
      <c r="B329" s="46" t="s">
        <v>59</v>
      </c>
      <c r="C329" s="7" t="s">
        <v>32</v>
      </c>
      <c r="D329" s="7">
        <f>SUM(D330,)</f>
        <v>0.75</v>
      </c>
      <c r="E329" s="7">
        <f t="shared" ref="E329:H329" si="77">SUM(E330,)</f>
        <v>0.15</v>
      </c>
      <c r="F329" s="7">
        <f t="shared" si="77"/>
        <v>15.15</v>
      </c>
      <c r="G329" s="7">
        <f t="shared" si="77"/>
        <v>69</v>
      </c>
      <c r="H329" s="7">
        <f t="shared" si="77"/>
        <v>3</v>
      </c>
      <c r="I329" s="8" t="s">
        <v>60</v>
      </c>
    </row>
    <row r="330" spans="1:9">
      <c r="A330" s="55"/>
      <c r="B330" s="47" t="s">
        <v>61</v>
      </c>
      <c r="C330" s="9" t="s">
        <v>63</v>
      </c>
      <c r="D330" s="10">
        <v>0.75</v>
      </c>
      <c r="E330" s="10">
        <v>0.15</v>
      </c>
      <c r="F330" s="10">
        <v>15.15</v>
      </c>
      <c r="G330" s="10">
        <v>69</v>
      </c>
      <c r="H330" s="10">
        <v>3</v>
      </c>
      <c r="I330" s="11"/>
    </row>
    <row r="331" spans="1:9">
      <c r="A331" s="81" t="s">
        <v>57</v>
      </c>
      <c r="B331" s="82"/>
      <c r="C331" s="15">
        <v>150</v>
      </c>
      <c r="D331" s="15">
        <f>SUM(D329,)</f>
        <v>0.75</v>
      </c>
      <c r="E331" s="15">
        <f t="shared" ref="E331:H331" si="78">SUM(E329,)</f>
        <v>0.15</v>
      </c>
      <c r="F331" s="15">
        <f t="shared" si="78"/>
        <v>15.15</v>
      </c>
      <c r="G331" s="15">
        <f t="shared" si="78"/>
        <v>69</v>
      </c>
      <c r="H331" s="15">
        <f t="shared" si="78"/>
        <v>3</v>
      </c>
      <c r="I331" s="16"/>
    </row>
    <row r="332" spans="1:9" ht="16.5" customHeight="1">
      <c r="A332" s="6" t="s">
        <v>52</v>
      </c>
      <c r="B332" s="46" t="s">
        <v>337</v>
      </c>
      <c r="C332" s="7" t="s">
        <v>24</v>
      </c>
      <c r="D332" s="7">
        <f>SUM(D333:D336)</f>
        <v>0.49</v>
      </c>
      <c r="E332" s="7">
        <f t="shared" ref="E332:H332" si="79">SUM(E333:E336)</f>
        <v>2.12</v>
      </c>
      <c r="F332" s="7">
        <f t="shared" si="79"/>
        <v>1.46</v>
      </c>
      <c r="G332" s="7">
        <f t="shared" si="79"/>
        <v>27.28</v>
      </c>
      <c r="H332" s="7">
        <f t="shared" si="79"/>
        <v>11.040000000000001</v>
      </c>
      <c r="I332" s="8" t="s">
        <v>114</v>
      </c>
    </row>
    <row r="333" spans="1:9">
      <c r="A333" s="55"/>
      <c r="B333" s="47" t="s">
        <v>93</v>
      </c>
      <c r="C333" s="14" t="s">
        <v>325</v>
      </c>
      <c r="D333" s="12">
        <v>0.43</v>
      </c>
      <c r="E333" s="12">
        <v>0.02</v>
      </c>
      <c r="F333" s="12">
        <v>1.1299999999999999</v>
      </c>
      <c r="G333" s="12">
        <v>6.72</v>
      </c>
      <c r="H333" s="12">
        <v>10.8</v>
      </c>
      <c r="I333" s="13"/>
    </row>
    <row r="334" spans="1:9">
      <c r="A334" s="55"/>
      <c r="B334" s="47" t="s">
        <v>77</v>
      </c>
      <c r="C334" s="14" t="s">
        <v>226</v>
      </c>
      <c r="D334" s="12">
        <v>0.06</v>
      </c>
      <c r="E334" s="12">
        <v>0</v>
      </c>
      <c r="F334" s="12">
        <v>0.33</v>
      </c>
      <c r="G334" s="12">
        <v>1.68</v>
      </c>
      <c r="H334" s="12">
        <v>0.24</v>
      </c>
      <c r="I334" s="13"/>
    </row>
    <row r="335" spans="1:9">
      <c r="A335" s="55"/>
      <c r="B335" s="47" t="s">
        <v>130</v>
      </c>
      <c r="C335" s="14" t="s">
        <v>175</v>
      </c>
      <c r="D335" s="12">
        <v>0</v>
      </c>
      <c r="E335" s="12">
        <v>2.1</v>
      </c>
      <c r="F335" s="12">
        <v>0</v>
      </c>
      <c r="G335" s="12">
        <v>18.88</v>
      </c>
      <c r="H335" s="12">
        <v>0</v>
      </c>
      <c r="I335" s="13"/>
    </row>
    <row r="336" spans="1:9" ht="14.25" customHeight="1">
      <c r="A336" s="55"/>
      <c r="B336" s="47" t="s">
        <v>43</v>
      </c>
      <c r="C336" s="14" t="s">
        <v>176</v>
      </c>
      <c r="D336" s="12">
        <v>0</v>
      </c>
      <c r="E336" s="12">
        <v>0</v>
      </c>
      <c r="F336" s="12">
        <v>0</v>
      </c>
      <c r="G336" s="12">
        <v>0</v>
      </c>
      <c r="H336" s="12">
        <v>0</v>
      </c>
      <c r="I336" s="13"/>
    </row>
    <row r="337" spans="1:9" ht="15" customHeight="1">
      <c r="A337" s="6" t="s">
        <v>52</v>
      </c>
      <c r="B337" s="46" t="s">
        <v>309</v>
      </c>
      <c r="C337" s="7" t="s">
        <v>32</v>
      </c>
      <c r="D337" s="7">
        <f>SUM(D338:D344)</f>
        <v>1.5</v>
      </c>
      <c r="E337" s="7">
        <f t="shared" ref="E337:H337" si="80">SUM(E338:E344)</f>
        <v>0.35000000000000003</v>
      </c>
      <c r="F337" s="7">
        <f t="shared" si="80"/>
        <v>11.77</v>
      </c>
      <c r="G337" s="7">
        <f t="shared" si="80"/>
        <v>56.46</v>
      </c>
      <c r="H337" s="7">
        <f t="shared" si="80"/>
        <v>8.8800000000000008</v>
      </c>
      <c r="I337" s="8" t="s">
        <v>310</v>
      </c>
    </row>
    <row r="338" spans="1:9">
      <c r="A338" s="55"/>
      <c r="B338" s="47" t="s">
        <v>95</v>
      </c>
      <c r="C338" s="9" t="s">
        <v>279</v>
      </c>
      <c r="D338" s="10">
        <v>0.84</v>
      </c>
      <c r="E338" s="10">
        <v>0.17</v>
      </c>
      <c r="F338" s="10">
        <v>6.85</v>
      </c>
      <c r="G338" s="10">
        <v>32.340000000000003</v>
      </c>
      <c r="H338" s="10">
        <v>8.4</v>
      </c>
      <c r="I338" s="11"/>
    </row>
    <row r="339" spans="1:9">
      <c r="A339" s="55"/>
      <c r="B339" s="47" t="s">
        <v>77</v>
      </c>
      <c r="C339" s="9" t="s">
        <v>85</v>
      </c>
      <c r="D339" s="10">
        <v>0.12</v>
      </c>
      <c r="E339" s="10">
        <v>0.01</v>
      </c>
      <c r="F339" s="10">
        <v>0.66</v>
      </c>
      <c r="G339" s="10">
        <v>3.36</v>
      </c>
      <c r="H339" s="10">
        <v>0.48</v>
      </c>
      <c r="I339" s="11"/>
    </row>
    <row r="340" spans="1:9">
      <c r="A340" s="55"/>
      <c r="B340" s="47" t="s">
        <v>79</v>
      </c>
      <c r="C340" s="9" t="s">
        <v>98</v>
      </c>
      <c r="D340" s="10">
        <v>0.09</v>
      </c>
      <c r="E340" s="10">
        <v>0.01</v>
      </c>
      <c r="F340" s="10">
        <v>0.52</v>
      </c>
      <c r="G340" s="10">
        <v>2.58</v>
      </c>
      <c r="H340" s="10">
        <v>0</v>
      </c>
      <c r="I340" s="11"/>
    </row>
    <row r="341" spans="1:9">
      <c r="A341" s="55"/>
      <c r="B341" s="47" t="s">
        <v>46</v>
      </c>
      <c r="C341" s="9" t="s">
        <v>62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1"/>
    </row>
    <row r="342" spans="1:9" ht="15" customHeight="1">
      <c r="A342" s="55"/>
      <c r="B342" s="47" t="s">
        <v>43</v>
      </c>
      <c r="C342" s="9" t="s">
        <v>311</v>
      </c>
      <c r="D342" s="10">
        <v>0</v>
      </c>
      <c r="E342" s="10">
        <v>0</v>
      </c>
      <c r="F342" s="10">
        <v>0</v>
      </c>
      <c r="G342" s="10">
        <v>0</v>
      </c>
      <c r="H342" s="10">
        <v>0</v>
      </c>
      <c r="I342" s="11"/>
    </row>
    <row r="343" spans="1:9">
      <c r="A343" s="55"/>
      <c r="B343" s="47" t="s">
        <v>47</v>
      </c>
      <c r="C343" s="9" t="s">
        <v>99</v>
      </c>
      <c r="D343" s="10">
        <v>0.45</v>
      </c>
      <c r="E343" s="10">
        <v>0.16</v>
      </c>
      <c r="F343" s="10">
        <v>3.74</v>
      </c>
      <c r="G343" s="10">
        <v>18.18</v>
      </c>
      <c r="H343" s="10">
        <v>0</v>
      </c>
      <c r="I343" s="11"/>
    </row>
    <row r="344" spans="1:9">
      <c r="A344" s="55"/>
      <c r="B344" s="47" t="s">
        <v>312</v>
      </c>
      <c r="C344" s="9" t="s">
        <v>185</v>
      </c>
      <c r="D344" s="10">
        <v>0</v>
      </c>
      <c r="E344" s="10">
        <v>0</v>
      </c>
      <c r="F344" s="10">
        <v>0</v>
      </c>
      <c r="G344" s="10">
        <v>0</v>
      </c>
      <c r="H344" s="10">
        <v>0</v>
      </c>
      <c r="I344" s="11"/>
    </row>
    <row r="345" spans="1:9" ht="18.75" customHeight="1">
      <c r="A345" s="6" t="s">
        <v>52</v>
      </c>
      <c r="B345" s="46" t="s">
        <v>313</v>
      </c>
      <c r="C345" s="7" t="s">
        <v>314</v>
      </c>
      <c r="D345" s="7">
        <f>SUM(D346:D352)</f>
        <v>14.780000000000001</v>
      </c>
      <c r="E345" s="7">
        <f t="shared" ref="E345:H345" si="81">SUM(E346:E352)</f>
        <v>14.21</v>
      </c>
      <c r="F345" s="7">
        <f t="shared" si="81"/>
        <v>16.03</v>
      </c>
      <c r="G345" s="7">
        <f t="shared" si="81"/>
        <v>251.42000000000002</v>
      </c>
      <c r="H345" s="7">
        <f t="shared" si="81"/>
        <v>18.240000000000002</v>
      </c>
      <c r="I345" s="8" t="s">
        <v>168</v>
      </c>
    </row>
    <row r="346" spans="1:9">
      <c r="A346" s="55"/>
      <c r="B346" s="47" t="s">
        <v>95</v>
      </c>
      <c r="C346" s="9" t="s">
        <v>315</v>
      </c>
      <c r="D346" s="10">
        <v>1.73</v>
      </c>
      <c r="E346" s="10">
        <v>0.35</v>
      </c>
      <c r="F346" s="10">
        <v>14.08</v>
      </c>
      <c r="G346" s="10">
        <v>66.53</v>
      </c>
      <c r="H346" s="10">
        <v>17.28</v>
      </c>
      <c r="I346" s="11"/>
    </row>
    <row r="347" spans="1:9">
      <c r="A347" s="55"/>
      <c r="B347" s="47" t="s">
        <v>77</v>
      </c>
      <c r="C347" s="9" t="s">
        <v>316</v>
      </c>
      <c r="D347" s="10">
        <v>0.25</v>
      </c>
      <c r="E347" s="10">
        <v>0.02</v>
      </c>
      <c r="F347" s="10">
        <v>1.32</v>
      </c>
      <c r="G347" s="10">
        <v>6.72</v>
      </c>
      <c r="H347" s="10">
        <v>0.96</v>
      </c>
      <c r="I347" s="11"/>
    </row>
    <row r="348" spans="1:9">
      <c r="A348" s="55"/>
      <c r="B348" s="47" t="s">
        <v>14</v>
      </c>
      <c r="C348" s="9" t="s">
        <v>317</v>
      </c>
      <c r="D348" s="10">
        <v>0.06</v>
      </c>
      <c r="E348" s="10">
        <v>2.95</v>
      </c>
      <c r="F348" s="10">
        <v>0.08</v>
      </c>
      <c r="G348" s="10">
        <v>27.17</v>
      </c>
      <c r="H348" s="10">
        <v>0</v>
      </c>
      <c r="I348" s="11"/>
    </row>
    <row r="349" spans="1:9">
      <c r="A349" s="55"/>
      <c r="B349" s="47" t="s">
        <v>78</v>
      </c>
      <c r="C349" s="9" t="s">
        <v>318</v>
      </c>
      <c r="D349" s="10">
        <v>12.65</v>
      </c>
      <c r="E349" s="10">
        <v>10.88</v>
      </c>
      <c r="F349" s="10">
        <v>0</v>
      </c>
      <c r="G349" s="10">
        <v>148.24</v>
      </c>
      <c r="H349" s="10">
        <v>0</v>
      </c>
      <c r="I349" s="11"/>
    </row>
    <row r="350" spans="1:9">
      <c r="A350" s="55"/>
      <c r="B350" s="47" t="s">
        <v>79</v>
      </c>
      <c r="C350" s="9" t="s">
        <v>319</v>
      </c>
      <c r="D350" s="10">
        <v>0.09</v>
      </c>
      <c r="E350" s="10">
        <v>0.01</v>
      </c>
      <c r="F350" s="10">
        <v>0.55000000000000004</v>
      </c>
      <c r="G350" s="10">
        <v>2.76</v>
      </c>
      <c r="H350" s="10">
        <v>0</v>
      </c>
      <c r="I350" s="11"/>
    </row>
    <row r="351" spans="1:9" ht="18" customHeight="1">
      <c r="A351" s="55"/>
      <c r="B351" s="47" t="s">
        <v>43</v>
      </c>
      <c r="C351" s="9" t="s">
        <v>149</v>
      </c>
      <c r="D351" s="10">
        <v>0</v>
      </c>
      <c r="E351" s="10">
        <v>0</v>
      </c>
      <c r="F351" s="10">
        <v>0</v>
      </c>
      <c r="G351" s="10">
        <v>0</v>
      </c>
      <c r="H351" s="10">
        <v>0</v>
      </c>
      <c r="I351" s="11"/>
    </row>
    <row r="352" spans="1:9">
      <c r="A352" s="55"/>
      <c r="B352" s="47" t="s">
        <v>46</v>
      </c>
      <c r="C352" s="9" t="s">
        <v>320</v>
      </c>
      <c r="D352" s="10">
        <v>0</v>
      </c>
      <c r="E352" s="10">
        <v>0</v>
      </c>
      <c r="F352" s="10">
        <v>0</v>
      </c>
      <c r="G352" s="10">
        <v>0</v>
      </c>
      <c r="H352" s="10">
        <v>0</v>
      </c>
      <c r="I352" s="11"/>
    </row>
    <row r="353" spans="1:9">
      <c r="A353" s="6" t="s">
        <v>52</v>
      </c>
      <c r="B353" s="46" t="s">
        <v>321</v>
      </c>
      <c r="C353" s="7" t="s">
        <v>32</v>
      </c>
      <c r="D353" s="7">
        <f>SUM(D354:D356)</f>
        <v>0.78</v>
      </c>
      <c r="E353" s="7">
        <f t="shared" ref="E353:H353" si="82">SUM(E354:E356)</f>
        <v>0.04</v>
      </c>
      <c r="F353" s="7">
        <f t="shared" si="82"/>
        <v>13.638000000000002</v>
      </c>
      <c r="G353" s="7">
        <f t="shared" si="82"/>
        <v>58.739999999999995</v>
      </c>
      <c r="H353" s="7">
        <f t="shared" si="82"/>
        <v>0.6</v>
      </c>
      <c r="I353" s="8" t="s">
        <v>322</v>
      </c>
    </row>
    <row r="354" spans="1:9">
      <c r="A354" s="55"/>
      <c r="B354" s="47" t="s">
        <v>46</v>
      </c>
      <c r="C354" s="9" t="s">
        <v>323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1"/>
    </row>
    <row r="355" spans="1:9">
      <c r="A355" s="55"/>
      <c r="B355" s="47" t="s">
        <v>44</v>
      </c>
      <c r="C355" s="17" t="s">
        <v>99</v>
      </c>
      <c r="D355" s="10">
        <v>0</v>
      </c>
      <c r="E355" s="10">
        <v>0</v>
      </c>
      <c r="F355" s="10">
        <v>5.9880000000000004</v>
      </c>
      <c r="G355" s="10">
        <v>23.94</v>
      </c>
      <c r="H355" s="10">
        <v>0</v>
      </c>
      <c r="I355" s="11"/>
    </row>
    <row r="356" spans="1:9">
      <c r="A356" s="55"/>
      <c r="B356" s="47" t="s">
        <v>324</v>
      </c>
      <c r="C356" s="9" t="s">
        <v>53</v>
      </c>
      <c r="D356" s="10">
        <v>0.78</v>
      </c>
      <c r="E356" s="10">
        <v>0.04</v>
      </c>
      <c r="F356" s="10">
        <v>7.65</v>
      </c>
      <c r="G356" s="10">
        <v>34.799999999999997</v>
      </c>
      <c r="H356" s="10">
        <v>0.6</v>
      </c>
      <c r="I356" s="11"/>
    </row>
    <row r="357" spans="1:9">
      <c r="A357" s="6" t="s">
        <v>52</v>
      </c>
      <c r="B357" s="46" t="s">
        <v>113</v>
      </c>
      <c r="C357" s="7" t="s">
        <v>24</v>
      </c>
      <c r="D357" s="7">
        <f>SUM(D358,)</f>
        <v>1.08</v>
      </c>
      <c r="E357" s="7">
        <f t="shared" ref="E357:H357" si="83">SUM(E358,)</f>
        <v>0.27</v>
      </c>
      <c r="F357" s="7">
        <f t="shared" si="83"/>
        <v>9.36</v>
      </c>
      <c r="G357" s="7">
        <f t="shared" si="83"/>
        <v>44.55</v>
      </c>
      <c r="H357" s="7">
        <f t="shared" si="83"/>
        <v>0</v>
      </c>
      <c r="I357" s="8" t="s">
        <v>114</v>
      </c>
    </row>
    <row r="358" spans="1:9">
      <c r="A358" s="55"/>
      <c r="B358" s="47" t="s">
        <v>115</v>
      </c>
      <c r="C358" s="9" t="s">
        <v>27</v>
      </c>
      <c r="D358" s="10">
        <v>1.08</v>
      </c>
      <c r="E358" s="10">
        <v>0.27</v>
      </c>
      <c r="F358" s="10">
        <v>9.36</v>
      </c>
      <c r="G358" s="10">
        <v>44.55</v>
      </c>
      <c r="H358" s="10">
        <v>0</v>
      </c>
      <c r="I358" s="11"/>
    </row>
    <row r="359" spans="1:9">
      <c r="A359" s="81" t="s">
        <v>57</v>
      </c>
      <c r="B359" s="82"/>
      <c r="C359" s="15">
        <v>520</v>
      </c>
      <c r="D359" s="15">
        <f>SUM(D326,D337,D345,D353,D357,)</f>
        <v>18.14</v>
      </c>
      <c r="E359" s="15">
        <f>SUM(E326,E337,E345,E353,E357,)</f>
        <v>14.87</v>
      </c>
      <c r="F359" s="15">
        <f>SUM(F326,F337,F345,F353,F357,)</f>
        <v>57.537999999999997</v>
      </c>
      <c r="G359" s="15">
        <f>SUM(G326,G337,G345,G353,G357,)</f>
        <v>438.07000000000005</v>
      </c>
      <c r="H359" s="15">
        <f>SUM(H326,H337,H345,H353,H357,)</f>
        <v>27.720000000000006</v>
      </c>
      <c r="I359" s="16"/>
    </row>
    <row r="360" spans="1:9">
      <c r="A360" s="6" t="s">
        <v>116</v>
      </c>
      <c r="B360" s="46" t="s">
        <v>326</v>
      </c>
      <c r="C360" s="7" t="s">
        <v>48</v>
      </c>
      <c r="D360" s="7">
        <f>SUM(D361:D368)</f>
        <v>5.63</v>
      </c>
      <c r="E360" s="7">
        <f t="shared" ref="E360:H360" si="84">SUM(E361:E368)</f>
        <v>7.2700000000000005</v>
      </c>
      <c r="F360" s="7">
        <f t="shared" si="84"/>
        <v>40.51</v>
      </c>
      <c r="G360" s="7">
        <f t="shared" si="84"/>
        <v>249.66</v>
      </c>
      <c r="H360" s="7">
        <f t="shared" si="84"/>
        <v>0</v>
      </c>
      <c r="I360" s="8" t="s">
        <v>327</v>
      </c>
    </row>
    <row r="361" spans="1:9">
      <c r="A361" s="55"/>
      <c r="B361" s="47" t="s">
        <v>34</v>
      </c>
      <c r="C361" s="9" t="s">
        <v>328</v>
      </c>
      <c r="D361" s="10">
        <v>0</v>
      </c>
      <c r="E361" s="10">
        <v>0</v>
      </c>
      <c r="F361" s="10">
        <v>0</v>
      </c>
      <c r="G361" s="10">
        <v>0</v>
      </c>
      <c r="H361" s="10">
        <v>0</v>
      </c>
      <c r="I361" s="11"/>
    </row>
    <row r="362" spans="1:9">
      <c r="A362" s="55"/>
      <c r="B362" s="47" t="s">
        <v>329</v>
      </c>
      <c r="C362" s="9" t="s">
        <v>330</v>
      </c>
      <c r="D362" s="10">
        <v>0.15</v>
      </c>
      <c r="E362" s="10">
        <v>0.03</v>
      </c>
      <c r="F362" s="10">
        <v>0.1</v>
      </c>
      <c r="G362" s="10">
        <v>1.27</v>
      </c>
      <c r="H362" s="10">
        <v>0</v>
      </c>
      <c r="I362" s="11"/>
    </row>
    <row r="363" spans="1:9" ht="15" customHeight="1">
      <c r="A363" s="55"/>
      <c r="B363" s="47" t="s">
        <v>122</v>
      </c>
      <c r="C363" s="9" t="s">
        <v>331</v>
      </c>
      <c r="D363" s="10">
        <v>4.91</v>
      </c>
      <c r="E363" s="10">
        <v>0.59</v>
      </c>
      <c r="F363" s="10">
        <v>31.8</v>
      </c>
      <c r="G363" s="10">
        <v>151.97</v>
      </c>
      <c r="H363" s="10">
        <v>0</v>
      </c>
      <c r="I363" s="11"/>
    </row>
    <row r="364" spans="1:9" ht="16.5" customHeight="1">
      <c r="A364" s="55"/>
      <c r="B364" s="47" t="s">
        <v>122</v>
      </c>
      <c r="C364" s="9" t="s">
        <v>332</v>
      </c>
      <c r="D364" s="10">
        <v>0.25</v>
      </c>
      <c r="E364" s="10">
        <v>0.03</v>
      </c>
      <c r="F364" s="10">
        <v>1.63</v>
      </c>
      <c r="G364" s="10">
        <v>7.79</v>
      </c>
      <c r="H364" s="10">
        <v>0</v>
      </c>
      <c r="I364" s="11"/>
    </row>
    <row r="365" spans="1:9" ht="12.75" customHeight="1">
      <c r="A365" s="55"/>
      <c r="B365" s="47" t="s">
        <v>43</v>
      </c>
      <c r="C365" s="9" t="s">
        <v>333</v>
      </c>
      <c r="D365" s="10">
        <v>0</v>
      </c>
      <c r="E365" s="10">
        <v>0</v>
      </c>
      <c r="F365" s="10">
        <v>0</v>
      </c>
      <c r="G365" s="10">
        <v>0</v>
      </c>
      <c r="H365" s="10">
        <v>0</v>
      </c>
      <c r="I365" s="11"/>
    </row>
    <row r="366" spans="1:9">
      <c r="A366" s="55"/>
      <c r="B366" s="47" t="s">
        <v>44</v>
      </c>
      <c r="C366" s="10" t="s">
        <v>334</v>
      </c>
      <c r="D366" s="10">
        <v>0</v>
      </c>
      <c r="E366" s="10">
        <v>0</v>
      </c>
      <c r="F366" s="10">
        <v>6.79</v>
      </c>
      <c r="G366" s="10">
        <v>27</v>
      </c>
      <c r="H366" s="10">
        <v>0</v>
      </c>
      <c r="I366" s="11"/>
    </row>
    <row r="367" spans="1:9">
      <c r="A367" s="55"/>
      <c r="B367" s="47" t="s">
        <v>14</v>
      </c>
      <c r="C367" s="9" t="s">
        <v>335</v>
      </c>
      <c r="D367" s="10">
        <v>0.14000000000000001</v>
      </c>
      <c r="E367" s="10">
        <v>6.46</v>
      </c>
      <c r="F367" s="10">
        <v>0.18</v>
      </c>
      <c r="G367" s="10">
        <v>59.43</v>
      </c>
      <c r="H367" s="10">
        <v>0</v>
      </c>
      <c r="I367" s="11"/>
    </row>
    <row r="368" spans="1:9">
      <c r="A368" s="55"/>
      <c r="B368" s="47" t="s">
        <v>128</v>
      </c>
      <c r="C368" s="9" t="s">
        <v>336</v>
      </c>
      <c r="D368" s="10">
        <v>0.18</v>
      </c>
      <c r="E368" s="10">
        <v>0.16</v>
      </c>
      <c r="F368" s="10">
        <v>0.01</v>
      </c>
      <c r="G368" s="10">
        <v>2.2000000000000002</v>
      </c>
      <c r="H368" s="10">
        <v>0</v>
      </c>
      <c r="I368" s="11"/>
    </row>
    <row r="369" spans="1:9" ht="16.5" customHeight="1">
      <c r="A369" s="6" t="s">
        <v>116</v>
      </c>
      <c r="B369" s="46" t="s">
        <v>211</v>
      </c>
      <c r="C369" s="7" t="s">
        <v>32</v>
      </c>
      <c r="D369" s="7">
        <f>SUM(D370,)</f>
        <v>4.3499999999999996</v>
      </c>
      <c r="E369" s="7">
        <f t="shared" ref="E369:H369" si="85">SUM(E370,)</f>
        <v>4.8</v>
      </c>
      <c r="F369" s="7">
        <f t="shared" si="85"/>
        <v>7.05</v>
      </c>
      <c r="G369" s="7">
        <f t="shared" si="85"/>
        <v>90</v>
      </c>
      <c r="H369" s="7">
        <f t="shared" si="85"/>
        <v>1.95</v>
      </c>
      <c r="I369" s="8" t="s">
        <v>212</v>
      </c>
    </row>
    <row r="370" spans="1:9" ht="15.75" thickBot="1">
      <c r="A370" s="56"/>
      <c r="B370" s="48" t="s">
        <v>45</v>
      </c>
      <c r="C370" s="18" t="s">
        <v>213</v>
      </c>
      <c r="D370" s="19">
        <v>4.3499999999999996</v>
      </c>
      <c r="E370" s="19">
        <v>4.8</v>
      </c>
      <c r="F370" s="19">
        <v>7.05</v>
      </c>
      <c r="G370" s="19">
        <v>90</v>
      </c>
      <c r="H370" s="19">
        <v>1.95</v>
      </c>
      <c r="I370" s="20"/>
    </row>
    <row r="371" spans="1:9">
      <c r="A371" s="83" t="s">
        <v>57</v>
      </c>
      <c r="B371" s="84"/>
      <c r="C371" s="21">
        <v>220</v>
      </c>
      <c r="D371" s="21">
        <f>SUM(D360,D369,)</f>
        <v>9.98</v>
      </c>
      <c r="E371" s="21">
        <f>SUM(E360,E369,)</f>
        <v>12.07</v>
      </c>
      <c r="F371" s="21">
        <f>SUM(F360,F369,)</f>
        <v>47.559999999999995</v>
      </c>
      <c r="G371" s="21">
        <f>SUM(G360,G369,)</f>
        <v>339.65999999999997</v>
      </c>
      <c r="H371" s="21">
        <f>SUM(H360,H369,)</f>
        <v>1.95</v>
      </c>
      <c r="I371" s="22"/>
    </row>
    <row r="372" spans="1:9" ht="16.5" thickBot="1">
      <c r="A372" s="85" t="s">
        <v>140</v>
      </c>
      <c r="B372" s="86"/>
      <c r="C372" s="23">
        <f>SUM(C328,C331,C359,C371,)</f>
        <v>1225</v>
      </c>
      <c r="D372" s="23">
        <f t="shared" ref="D372:H372" si="86">SUM(D328,D331,D359,D371,)</f>
        <v>39.519999999999996</v>
      </c>
      <c r="E372" s="23">
        <f t="shared" si="86"/>
        <v>40.630000000000003</v>
      </c>
      <c r="F372" s="23">
        <f t="shared" si="86"/>
        <v>162.97200000000001</v>
      </c>
      <c r="G372" s="23">
        <f t="shared" si="86"/>
        <v>1187.54</v>
      </c>
      <c r="H372" s="23">
        <f t="shared" si="86"/>
        <v>35.653000000000006</v>
      </c>
      <c r="I372" s="24"/>
    </row>
    <row r="374" spans="1:9" s="44" customFormat="1">
      <c r="A374" s="49"/>
      <c r="B374" s="49"/>
    </row>
    <row r="375" spans="1:9" s="44" customFormat="1">
      <c r="A375" s="49"/>
      <c r="B375" s="49"/>
    </row>
    <row r="376" spans="1:9" s="44" customFormat="1">
      <c r="A376" s="49"/>
      <c r="B376" s="49"/>
    </row>
    <row r="377" spans="1:9" s="44" customFormat="1">
      <c r="A377" s="49"/>
      <c r="B377" s="49"/>
    </row>
    <row r="378" spans="1:9" s="44" customFormat="1">
      <c r="A378" s="49"/>
      <c r="B378" s="49"/>
    </row>
    <row r="379" spans="1:9" s="44" customFormat="1">
      <c r="A379" s="49"/>
      <c r="B379" s="49"/>
    </row>
    <row r="380" spans="1:9" s="44" customFormat="1">
      <c r="A380" s="49"/>
      <c r="B380" s="49"/>
    </row>
    <row r="381" spans="1:9" s="44" customFormat="1">
      <c r="A381" s="49"/>
      <c r="B381" s="49"/>
    </row>
    <row r="382" spans="1:9" s="44" customFormat="1">
      <c r="A382" s="49"/>
      <c r="B382" s="49"/>
    </row>
    <row r="384" spans="1:9" ht="15.75" thickBot="1"/>
    <row r="385" spans="1:9">
      <c r="A385" s="96" t="s">
        <v>2</v>
      </c>
      <c r="B385" s="98" t="s">
        <v>3</v>
      </c>
      <c r="C385" s="100" t="s">
        <v>4</v>
      </c>
      <c r="D385" s="68" t="s">
        <v>5</v>
      </c>
      <c r="E385" s="68"/>
      <c r="F385" s="68"/>
      <c r="G385" s="68" t="s">
        <v>6</v>
      </c>
      <c r="H385" s="90" t="s">
        <v>7</v>
      </c>
      <c r="I385" s="92" t="s">
        <v>8</v>
      </c>
    </row>
    <row r="386" spans="1:9" ht="15.75" thickBot="1">
      <c r="A386" s="97"/>
      <c r="B386" s="99"/>
      <c r="C386" s="101"/>
      <c r="D386" s="30" t="s">
        <v>9</v>
      </c>
      <c r="E386" s="30" t="s">
        <v>10</v>
      </c>
      <c r="F386" s="30" t="s">
        <v>11</v>
      </c>
      <c r="G386" s="89"/>
      <c r="H386" s="91"/>
      <c r="I386" s="93"/>
    </row>
    <row r="387" spans="1:9">
      <c r="A387" s="83" t="s">
        <v>338</v>
      </c>
      <c r="B387" s="94"/>
      <c r="C387" s="94"/>
      <c r="D387" s="94"/>
      <c r="E387" s="94"/>
      <c r="F387" s="94"/>
      <c r="G387" s="94"/>
      <c r="H387" s="94"/>
      <c r="I387" s="95"/>
    </row>
    <row r="388" spans="1:9">
      <c r="A388" s="6" t="s">
        <v>13</v>
      </c>
      <c r="B388" s="46" t="s">
        <v>14</v>
      </c>
      <c r="C388" s="7" t="s">
        <v>15</v>
      </c>
      <c r="D388" s="7">
        <f>SUM(D389,)</f>
        <v>0.06</v>
      </c>
      <c r="E388" s="7">
        <f t="shared" ref="E388:H388" si="87">SUM(E389,)</f>
        <v>3.08</v>
      </c>
      <c r="F388" s="7">
        <f t="shared" si="87"/>
        <v>0.08</v>
      </c>
      <c r="G388" s="7">
        <f t="shared" si="87"/>
        <v>28.3</v>
      </c>
      <c r="H388" s="7">
        <f t="shared" si="87"/>
        <v>0</v>
      </c>
      <c r="I388" s="8" t="s">
        <v>16</v>
      </c>
    </row>
    <row r="389" spans="1:9">
      <c r="A389" s="55"/>
      <c r="B389" s="47" t="s">
        <v>14</v>
      </c>
      <c r="C389" s="9" t="s">
        <v>17</v>
      </c>
      <c r="D389" s="10">
        <v>0.06</v>
      </c>
      <c r="E389" s="10">
        <v>3.08</v>
      </c>
      <c r="F389" s="10">
        <v>0.08</v>
      </c>
      <c r="G389" s="10">
        <v>28.3</v>
      </c>
      <c r="H389" s="10">
        <v>0</v>
      </c>
      <c r="I389" s="11"/>
    </row>
    <row r="390" spans="1:9">
      <c r="A390" s="6" t="s">
        <v>13</v>
      </c>
      <c r="B390" s="46" t="s">
        <v>23</v>
      </c>
      <c r="C390" s="7" t="s">
        <v>24</v>
      </c>
      <c r="D390" s="7">
        <f>SUM(D391,)</f>
        <v>1.98</v>
      </c>
      <c r="E390" s="7">
        <f t="shared" ref="E390:H390" si="88">SUM(E391,)</f>
        <v>0.27</v>
      </c>
      <c r="F390" s="7">
        <f t="shared" si="88"/>
        <v>11.4</v>
      </c>
      <c r="G390" s="7">
        <f t="shared" si="88"/>
        <v>59.7</v>
      </c>
      <c r="H390" s="7">
        <f t="shared" si="88"/>
        <v>0</v>
      </c>
      <c r="I390" s="8" t="s">
        <v>25</v>
      </c>
    </row>
    <row r="391" spans="1:9">
      <c r="A391" s="55"/>
      <c r="B391" s="47" t="s">
        <v>26</v>
      </c>
      <c r="C391" s="9" t="s">
        <v>27</v>
      </c>
      <c r="D391" s="10">
        <v>1.98</v>
      </c>
      <c r="E391" s="10">
        <v>0.27</v>
      </c>
      <c r="F391" s="10">
        <v>11.4</v>
      </c>
      <c r="G391" s="10">
        <v>59.7</v>
      </c>
      <c r="H391" s="10">
        <v>0</v>
      </c>
      <c r="I391" s="11"/>
    </row>
    <row r="392" spans="1:9" ht="19.5" customHeight="1">
      <c r="A392" s="6" t="s">
        <v>13</v>
      </c>
      <c r="B392" s="46" t="s">
        <v>339</v>
      </c>
      <c r="C392" s="7" t="s">
        <v>32</v>
      </c>
      <c r="D392" s="7">
        <f>SUM(D393:D399)</f>
        <v>4.74</v>
      </c>
      <c r="E392" s="7">
        <f t="shared" ref="E392:H392" si="89">SUM(E393:E399)</f>
        <v>6.82</v>
      </c>
      <c r="F392" s="7">
        <f t="shared" si="89"/>
        <v>18.024000000000001</v>
      </c>
      <c r="G392" s="7">
        <f t="shared" si="89"/>
        <v>153.31</v>
      </c>
      <c r="H392" s="7">
        <f t="shared" si="89"/>
        <v>1.462</v>
      </c>
      <c r="I392" s="8" t="s">
        <v>340</v>
      </c>
    </row>
    <row r="393" spans="1:9">
      <c r="A393" s="55"/>
      <c r="B393" s="47" t="s">
        <v>14</v>
      </c>
      <c r="C393" s="9" t="s">
        <v>54</v>
      </c>
      <c r="D393" s="10">
        <v>0.06</v>
      </c>
      <c r="E393" s="10">
        <v>2.77</v>
      </c>
      <c r="F393" s="10">
        <v>0.08</v>
      </c>
      <c r="G393" s="10">
        <v>25.47</v>
      </c>
      <c r="H393" s="10">
        <v>0</v>
      </c>
      <c r="I393" s="11"/>
    </row>
    <row r="394" spans="1:9">
      <c r="A394" s="55"/>
      <c r="B394" s="47" t="s">
        <v>45</v>
      </c>
      <c r="C394" s="9" t="s">
        <v>56</v>
      </c>
      <c r="D394" s="10">
        <v>3.26</v>
      </c>
      <c r="E394" s="10">
        <v>3.6</v>
      </c>
      <c r="F394" s="10">
        <v>5.29</v>
      </c>
      <c r="G394" s="10">
        <v>67.5</v>
      </c>
      <c r="H394" s="10">
        <v>1.462</v>
      </c>
      <c r="I394" s="11"/>
    </row>
    <row r="395" spans="1:9">
      <c r="A395" s="55"/>
      <c r="B395" s="47" t="s">
        <v>46</v>
      </c>
      <c r="C395" s="9" t="s">
        <v>50</v>
      </c>
      <c r="D395" s="10">
        <v>0</v>
      </c>
      <c r="E395" s="10">
        <v>0</v>
      </c>
      <c r="F395" s="10">
        <v>0</v>
      </c>
      <c r="G395" s="10">
        <v>0</v>
      </c>
      <c r="H395" s="10">
        <v>0</v>
      </c>
      <c r="I395" s="11"/>
    </row>
    <row r="396" spans="1:9" ht="15" customHeight="1">
      <c r="A396" s="55"/>
      <c r="B396" s="47" t="s">
        <v>43</v>
      </c>
      <c r="C396" s="9" t="s">
        <v>55</v>
      </c>
      <c r="D396" s="10">
        <v>0</v>
      </c>
      <c r="E396" s="10">
        <v>0</v>
      </c>
      <c r="F396" s="10">
        <v>0</v>
      </c>
      <c r="G396" s="10">
        <v>0</v>
      </c>
      <c r="H396" s="10">
        <v>0</v>
      </c>
      <c r="I396" s="11"/>
    </row>
    <row r="397" spans="1:9">
      <c r="A397" s="55"/>
      <c r="B397" s="47" t="s">
        <v>44</v>
      </c>
      <c r="C397" s="17" t="s">
        <v>137</v>
      </c>
      <c r="D397" s="10">
        <v>0</v>
      </c>
      <c r="E397" s="10">
        <v>0</v>
      </c>
      <c r="F397" s="10">
        <v>2.9940000000000002</v>
      </c>
      <c r="G397" s="10">
        <v>11.97</v>
      </c>
      <c r="H397" s="10">
        <v>0</v>
      </c>
      <c r="I397" s="11"/>
    </row>
    <row r="398" spans="1:9">
      <c r="A398" s="55"/>
      <c r="B398" s="47" t="s">
        <v>47</v>
      </c>
      <c r="C398" s="9" t="s">
        <v>341</v>
      </c>
      <c r="D398" s="10">
        <v>0.56000000000000005</v>
      </c>
      <c r="E398" s="10">
        <v>0.2</v>
      </c>
      <c r="F398" s="10">
        <v>4.67</v>
      </c>
      <c r="G398" s="10">
        <v>22.72</v>
      </c>
      <c r="H398" s="10">
        <v>0</v>
      </c>
      <c r="I398" s="11"/>
    </row>
    <row r="399" spans="1:9">
      <c r="A399" s="55"/>
      <c r="B399" s="47" t="s">
        <v>280</v>
      </c>
      <c r="C399" s="9" t="s">
        <v>341</v>
      </c>
      <c r="D399" s="10">
        <v>0.86</v>
      </c>
      <c r="E399" s="10">
        <v>0.25</v>
      </c>
      <c r="F399" s="10">
        <v>4.99</v>
      </c>
      <c r="G399" s="10">
        <v>25.65</v>
      </c>
      <c r="H399" s="10">
        <v>0</v>
      </c>
      <c r="I399" s="11"/>
    </row>
    <row r="400" spans="1:9">
      <c r="A400" s="6" t="s">
        <v>13</v>
      </c>
      <c r="B400" s="46" t="s">
        <v>31</v>
      </c>
      <c r="C400" s="7" t="s">
        <v>32</v>
      </c>
      <c r="D400" s="7">
        <f>SUM(D401:D404)</f>
        <v>3.15</v>
      </c>
      <c r="E400" s="7">
        <f t="shared" ref="E400:H400" si="90">SUM(E401:E404)</f>
        <v>3.46</v>
      </c>
      <c r="F400" s="7">
        <f t="shared" si="90"/>
        <v>9.8099999999999987</v>
      </c>
      <c r="G400" s="7">
        <f t="shared" si="90"/>
        <v>83.86</v>
      </c>
      <c r="H400" s="7">
        <f t="shared" si="90"/>
        <v>0.55000000000000004</v>
      </c>
      <c r="I400" s="8" t="s">
        <v>33</v>
      </c>
    </row>
    <row r="401" spans="1:9">
      <c r="A401" s="55"/>
      <c r="B401" s="47" t="s">
        <v>34</v>
      </c>
      <c r="C401" s="9" t="s">
        <v>35</v>
      </c>
      <c r="D401" s="10">
        <v>0</v>
      </c>
      <c r="E401" s="10">
        <v>0</v>
      </c>
      <c r="F401" s="10">
        <v>0</v>
      </c>
      <c r="G401" s="10">
        <v>0</v>
      </c>
      <c r="H401" s="10">
        <v>0</v>
      </c>
      <c r="I401" s="11"/>
    </row>
    <row r="402" spans="1:9">
      <c r="A402" s="55"/>
      <c r="B402" s="47" t="s">
        <v>36</v>
      </c>
      <c r="C402" s="9" t="s">
        <v>37</v>
      </c>
      <c r="D402" s="10">
        <v>0.4</v>
      </c>
      <c r="E402" s="10">
        <v>0.25</v>
      </c>
      <c r="F402" s="10">
        <v>0.17</v>
      </c>
      <c r="G402" s="10">
        <v>4.8099999999999996</v>
      </c>
      <c r="H402" s="10">
        <v>0</v>
      </c>
      <c r="I402" s="11"/>
    </row>
    <row r="403" spans="1:9" ht="15" customHeight="1">
      <c r="A403" s="55"/>
      <c r="B403" s="47" t="s">
        <v>38</v>
      </c>
      <c r="C403" s="9" t="s">
        <v>39</v>
      </c>
      <c r="D403" s="10">
        <v>2.75</v>
      </c>
      <c r="E403" s="10">
        <v>3.21</v>
      </c>
      <c r="F403" s="10">
        <v>4.3099999999999996</v>
      </c>
      <c r="G403" s="10">
        <v>57.75</v>
      </c>
      <c r="H403" s="10">
        <v>0.55000000000000004</v>
      </c>
      <c r="I403" s="11"/>
    </row>
    <row r="404" spans="1:9">
      <c r="A404" s="55"/>
      <c r="B404" s="47" t="s">
        <v>40</v>
      </c>
      <c r="C404" s="10" t="s">
        <v>41</v>
      </c>
      <c r="D404" s="10">
        <v>0</v>
      </c>
      <c r="E404" s="10">
        <v>0</v>
      </c>
      <c r="F404" s="10">
        <v>5.33</v>
      </c>
      <c r="G404" s="10">
        <v>21.3</v>
      </c>
      <c r="H404" s="10">
        <v>0</v>
      </c>
      <c r="I404" s="11"/>
    </row>
    <row r="405" spans="1:9">
      <c r="A405" s="81" t="s">
        <v>57</v>
      </c>
      <c r="B405" s="82"/>
      <c r="C405" s="33">
        <v>335</v>
      </c>
      <c r="D405" s="29">
        <f>SUM(D388,D390,D392,D400,)</f>
        <v>9.93</v>
      </c>
      <c r="E405" s="29">
        <f t="shared" ref="E405:H405" si="91">SUM(E388,E390,E392,E400,)</f>
        <v>13.629999999999999</v>
      </c>
      <c r="F405" s="29">
        <f t="shared" si="91"/>
        <v>39.314</v>
      </c>
      <c r="G405" s="29">
        <f t="shared" si="91"/>
        <v>325.17</v>
      </c>
      <c r="H405" s="29">
        <f t="shared" si="91"/>
        <v>2.012</v>
      </c>
      <c r="I405" s="16"/>
    </row>
    <row r="406" spans="1:9" ht="15" customHeight="1">
      <c r="A406" s="6" t="s">
        <v>58</v>
      </c>
      <c r="B406" s="46" t="s">
        <v>59</v>
      </c>
      <c r="C406" s="7" t="s">
        <v>32</v>
      </c>
      <c r="D406" s="7">
        <f>SUM(D407,)</f>
        <v>0.75</v>
      </c>
      <c r="E406" s="7">
        <f t="shared" ref="E406:H406" si="92">SUM(E407,)</f>
        <v>0.15</v>
      </c>
      <c r="F406" s="7">
        <f t="shared" si="92"/>
        <v>15.15</v>
      </c>
      <c r="G406" s="7">
        <f t="shared" si="92"/>
        <v>69</v>
      </c>
      <c r="H406" s="7">
        <f t="shared" si="92"/>
        <v>3</v>
      </c>
      <c r="I406" s="8" t="s">
        <v>60</v>
      </c>
    </row>
    <row r="407" spans="1:9">
      <c r="A407" s="55"/>
      <c r="B407" s="47" t="s">
        <v>61</v>
      </c>
      <c r="C407" s="9" t="s">
        <v>63</v>
      </c>
      <c r="D407" s="10">
        <v>0.75</v>
      </c>
      <c r="E407" s="10">
        <v>0.15</v>
      </c>
      <c r="F407" s="10">
        <v>15.15</v>
      </c>
      <c r="G407" s="10">
        <v>69</v>
      </c>
      <c r="H407" s="10">
        <v>3</v>
      </c>
      <c r="I407" s="11"/>
    </row>
    <row r="408" spans="1:9">
      <c r="A408" s="81" t="s">
        <v>57</v>
      </c>
      <c r="B408" s="82"/>
      <c r="C408" s="29">
        <v>150</v>
      </c>
      <c r="D408" s="29">
        <f>SUM(D406,)</f>
        <v>0.75</v>
      </c>
      <c r="E408" s="29">
        <f t="shared" ref="E408:H408" si="93">SUM(E406,)</f>
        <v>0.15</v>
      </c>
      <c r="F408" s="29">
        <f t="shared" si="93"/>
        <v>15.15</v>
      </c>
      <c r="G408" s="29">
        <f t="shared" si="93"/>
        <v>69</v>
      </c>
      <c r="H408" s="29">
        <f t="shared" si="93"/>
        <v>3</v>
      </c>
      <c r="I408" s="16"/>
    </row>
    <row r="409" spans="1:9" ht="18.75" customHeight="1">
      <c r="A409" s="6" t="s">
        <v>52</v>
      </c>
      <c r="B409" s="46" t="s">
        <v>220</v>
      </c>
      <c r="C409" s="7" t="s">
        <v>24</v>
      </c>
      <c r="D409" s="7">
        <f>SUM(D410:D412)</f>
        <v>0.36</v>
      </c>
      <c r="E409" s="7">
        <f t="shared" ref="E409:H409" si="94">SUM(E410:E412)</f>
        <v>2.13</v>
      </c>
      <c r="F409" s="7">
        <f t="shared" si="94"/>
        <v>2.83</v>
      </c>
      <c r="G409" s="7">
        <f t="shared" si="94"/>
        <v>32.230000000000004</v>
      </c>
      <c r="H409" s="7">
        <f t="shared" si="94"/>
        <v>1.395</v>
      </c>
      <c r="I409" s="8" t="s">
        <v>19</v>
      </c>
    </row>
    <row r="410" spans="1:9">
      <c r="A410" s="55"/>
      <c r="B410" s="47" t="s">
        <v>77</v>
      </c>
      <c r="C410" s="14" t="s">
        <v>222</v>
      </c>
      <c r="D410" s="12">
        <v>0.36</v>
      </c>
      <c r="E410" s="12">
        <v>0.03</v>
      </c>
      <c r="F410" s="12">
        <v>1.93</v>
      </c>
      <c r="G410" s="12">
        <v>9.76</v>
      </c>
      <c r="H410" s="12">
        <v>1.395</v>
      </c>
      <c r="I410" s="13"/>
    </row>
    <row r="411" spans="1:9">
      <c r="A411" s="55"/>
      <c r="B411" s="47" t="s">
        <v>130</v>
      </c>
      <c r="C411" s="14" t="s">
        <v>175</v>
      </c>
      <c r="D411" s="12">
        <v>0</v>
      </c>
      <c r="E411" s="12">
        <v>2.1</v>
      </c>
      <c r="F411" s="12">
        <v>0</v>
      </c>
      <c r="G411" s="12">
        <v>18.88</v>
      </c>
      <c r="H411" s="12">
        <v>0</v>
      </c>
      <c r="I411" s="13"/>
    </row>
    <row r="412" spans="1:9">
      <c r="A412" s="55"/>
      <c r="B412" s="47" t="s">
        <v>44</v>
      </c>
      <c r="C412" s="14" t="s">
        <v>221</v>
      </c>
      <c r="D412" s="12">
        <v>0</v>
      </c>
      <c r="E412" s="12">
        <v>0</v>
      </c>
      <c r="F412" s="12">
        <v>0.9</v>
      </c>
      <c r="G412" s="12">
        <v>3.59</v>
      </c>
      <c r="H412" s="12">
        <v>0</v>
      </c>
      <c r="I412" s="13"/>
    </row>
    <row r="413" spans="1:9" ht="18" customHeight="1">
      <c r="A413" s="6" t="s">
        <v>52</v>
      </c>
      <c r="B413" s="46" t="s">
        <v>342</v>
      </c>
      <c r="C413" s="7" t="s">
        <v>32</v>
      </c>
      <c r="D413" s="7">
        <f>SUM(D414:D422)</f>
        <v>8.1000000000000014</v>
      </c>
      <c r="E413" s="7">
        <f t="shared" ref="E413:H413" si="95">SUM(E414:E422)</f>
        <v>6.54</v>
      </c>
      <c r="F413" s="7">
        <f t="shared" si="95"/>
        <v>12.689999999999998</v>
      </c>
      <c r="G413" s="7">
        <f t="shared" si="95"/>
        <v>142.14000000000001</v>
      </c>
      <c r="H413" s="7">
        <f t="shared" si="95"/>
        <v>5.35</v>
      </c>
      <c r="I413" s="8" t="s">
        <v>67</v>
      </c>
    </row>
    <row r="414" spans="1:9">
      <c r="A414" s="55"/>
      <c r="B414" s="47" t="s">
        <v>95</v>
      </c>
      <c r="C414" s="9" t="s">
        <v>183</v>
      </c>
      <c r="D414" s="10">
        <v>0.42</v>
      </c>
      <c r="E414" s="10">
        <v>0.08</v>
      </c>
      <c r="F414" s="10">
        <v>3.42</v>
      </c>
      <c r="G414" s="10">
        <v>16.170000000000002</v>
      </c>
      <c r="H414" s="10">
        <v>4.2</v>
      </c>
      <c r="I414" s="11"/>
    </row>
    <row r="415" spans="1:9">
      <c r="A415" s="55"/>
      <c r="B415" s="47" t="s">
        <v>77</v>
      </c>
      <c r="C415" s="9" t="s">
        <v>85</v>
      </c>
      <c r="D415" s="10">
        <v>0.12</v>
      </c>
      <c r="E415" s="10">
        <v>0.01</v>
      </c>
      <c r="F415" s="10">
        <v>0.66</v>
      </c>
      <c r="G415" s="10">
        <v>3.36</v>
      </c>
      <c r="H415" s="10">
        <v>0.48</v>
      </c>
      <c r="I415" s="11"/>
    </row>
    <row r="416" spans="1:9" ht="15.75" customHeight="1">
      <c r="A416" s="55"/>
      <c r="B416" s="47" t="s">
        <v>43</v>
      </c>
      <c r="C416" s="9" t="s">
        <v>311</v>
      </c>
      <c r="D416" s="10">
        <v>0</v>
      </c>
      <c r="E416" s="10">
        <v>0</v>
      </c>
      <c r="F416" s="10">
        <v>0</v>
      </c>
      <c r="G416" s="10">
        <v>0</v>
      </c>
      <c r="H416" s="10">
        <v>0</v>
      </c>
      <c r="I416" s="11"/>
    </row>
    <row r="417" spans="1:9">
      <c r="A417" s="55"/>
      <c r="B417" s="47" t="s">
        <v>308</v>
      </c>
      <c r="C417" s="9" t="s">
        <v>83</v>
      </c>
      <c r="D417" s="10">
        <v>1.36</v>
      </c>
      <c r="E417" s="10">
        <v>0.25</v>
      </c>
      <c r="F417" s="10">
        <v>8.35</v>
      </c>
      <c r="G417" s="10">
        <v>41.04</v>
      </c>
      <c r="H417" s="10">
        <v>0</v>
      </c>
      <c r="I417" s="11"/>
    </row>
    <row r="418" spans="1:9">
      <c r="A418" s="55"/>
      <c r="B418" s="47" t="s">
        <v>79</v>
      </c>
      <c r="C418" s="9" t="s">
        <v>343</v>
      </c>
      <c r="D418" s="10">
        <v>0.02</v>
      </c>
      <c r="E418" s="10">
        <v>0</v>
      </c>
      <c r="F418" s="10">
        <v>0.12</v>
      </c>
      <c r="G418" s="10">
        <v>0.59</v>
      </c>
      <c r="H418" s="10">
        <v>0</v>
      </c>
      <c r="I418" s="11"/>
    </row>
    <row r="419" spans="1:9">
      <c r="A419" s="55"/>
      <c r="B419" s="47" t="s">
        <v>274</v>
      </c>
      <c r="C419" s="9" t="s">
        <v>344</v>
      </c>
      <c r="D419" s="10">
        <v>0.02</v>
      </c>
      <c r="E419" s="10">
        <v>0</v>
      </c>
      <c r="F419" s="10">
        <v>0.12</v>
      </c>
      <c r="G419" s="10">
        <v>0.63</v>
      </c>
      <c r="H419" s="10">
        <v>0.09</v>
      </c>
      <c r="I419" s="11"/>
    </row>
    <row r="420" spans="1:9">
      <c r="A420" s="55"/>
      <c r="B420" s="47" t="s">
        <v>46</v>
      </c>
      <c r="C420" s="10" t="s">
        <v>62</v>
      </c>
      <c r="D420" s="10">
        <v>0</v>
      </c>
      <c r="E420" s="10">
        <v>0</v>
      </c>
      <c r="F420" s="10">
        <v>0</v>
      </c>
      <c r="G420" s="10">
        <v>0</v>
      </c>
      <c r="H420" s="10">
        <v>0</v>
      </c>
      <c r="I420" s="11"/>
    </row>
    <row r="421" spans="1:9">
      <c r="A421" s="55"/>
      <c r="B421" s="47" t="s">
        <v>150</v>
      </c>
      <c r="C421" s="9" t="s">
        <v>345</v>
      </c>
      <c r="D421" s="10">
        <v>0.3</v>
      </c>
      <c r="E421" s="10">
        <v>0.27</v>
      </c>
      <c r="F421" s="10">
        <v>0.02</v>
      </c>
      <c r="G421" s="10">
        <v>3.67</v>
      </c>
      <c r="H421" s="10">
        <v>0</v>
      </c>
      <c r="I421" s="11"/>
    </row>
    <row r="422" spans="1:9">
      <c r="A422" s="55"/>
      <c r="B422" s="47" t="s">
        <v>284</v>
      </c>
      <c r="C422" s="9" t="s">
        <v>346</v>
      </c>
      <c r="D422" s="10">
        <v>5.86</v>
      </c>
      <c r="E422" s="10">
        <v>5.93</v>
      </c>
      <c r="F422" s="10">
        <v>0</v>
      </c>
      <c r="G422" s="10">
        <v>76.680000000000007</v>
      </c>
      <c r="H422" s="10">
        <v>0.57999999999999996</v>
      </c>
      <c r="I422" s="11"/>
    </row>
    <row r="423" spans="1:9" ht="14.25" customHeight="1">
      <c r="A423" s="6" t="s">
        <v>52</v>
      </c>
      <c r="B423" s="46" t="s">
        <v>347</v>
      </c>
      <c r="C423" s="32">
        <v>160</v>
      </c>
      <c r="D423" s="7">
        <f>SUM(D424:D433)</f>
        <v>10.629999999999999</v>
      </c>
      <c r="E423" s="7">
        <f t="shared" ref="E423:H423" si="96">SUM(E424:E433)</f>
        <v>11.49</v>
      </c>
      <c r="F423" s="7">
        <f t="shared" si="96"/>
        <v>8.59</v>
      </c>
      <c r="G423" s="7">
        <f t="shared" si="96"/>
        <v>181.79999999999998</v>
      </c>
      <c r="H423" s="7">
        <f t="shared" si="96"/>
        <v>47.892000000000003</v>
      </c>
      <c r="I423" s="8" t="s">
        <v>348</v>
      </c>
    </row>
    <row r="424" spans="1:9">
      <c r="A424" s="55"/>
      <c r="B424" s="47" t="s">
        <v>93</v>
      </c>
      <c r="C424" s="9" t="s">
        <v>349</v>
      </c>
      <c r="D424" s="10">
        <v>1.8</v>
      </c>
      <c r="E424" s="10">
        <v>0.1</v>
      </c>
      <c r="F424" s="10">
        <v>4.6900000000000004</v>
      </c>
      <c r="G424" s="10">
        <v>27.96</v>
      </c>
      <c r="H424" s="10">
        <v>44.927999999999997</v>
      </c>
      <c r="I424" s="11"/>
    </row>
    <row r="425" spans="1:9">
      <c r="A425" s="55"/>
      <c r="B425" s="47" t="s">
        <v>243</v>
      </c>
      <c r="C425" s="9" t="s">
        <v>350</v>
      </c>
      <c r="D425" s="10">
        <v>0.19</v>
      </c>
      <c r="E425" s="10">
        <v>0.03</v>
      </c>
      <c r="F425" s="10">
        <v>1.1399999999999999</v>
      </c>
      <c r="G425" s="10">
        <v>5.71</v>
      </c>
      <c r="H425" s="10">
        <v>1.3919999999999999</v>
      </c>
      <c r="I425" s="11"/>
    </row>
    <row r="426" spans="1:9">
      <c r="A426" s="55"/>
      <c r="B426" s="47" t="s">
        <v>77</v>
      </c>
      <c r="C426" s="9" t="s">
        <v>351</v>
      </c>
      <c r="D426" s="10">
        <v>0.16</v>
      </c>
      <c r="E426" s="10">
        <v>0.01</v>
      </c>
      <c r="F426" s="10">
        <v>0.86</v>
      </c>
      <c r="G426" s="10">
        <v>4.37</v>
      </c>
      <c r="H426" s="10">
        <v>0.624</v>
      </c>
      <c r="I426" s="11"/>
    </row>
    <row r="427" spans="1:9">
      <c r="A427" s="55"/>
      <c r="B427" s="47" t="s">
        <v>14</v>
      </c>
      <c r="C427" s="9" t="s">
        <v>352</v>
      </c>
      <c r="D427" s="10">
        <v>0.05</v>
      </c>
      <c r="E427" s="10">
        <v>2.2599999999999998</v>
      </c>
      <c r="F427" s="10">
        <v>0.06</v>
      </c>
      <c r="G427" s="10">
        <v>20.83</v>
      </c>
      <c r="H427" s="10">
        <v>0</v>
      </c>
      <c r="I427" s="11"/>
    </row>
    <row r="428" spans="1:9">
      <c r="A428" s="55"/>
      <c r="B428" s="47" t="s">
        <v>78</v>
      </c>
      <c r="C428" s="9" t="s">
        <v>353</v>
      </c>
      <c r="D428" s="10">
        <v>8.1199999999999992</v>
      </c>
      <c r="E428" s="10">
        <v>6.99</v>
      </c>
      <c r="F428" s="10">
        <v>0</v>
      </c>
      <c r="G428" s="10">
        <v>95.22</v>
      </c>
      <c r="H428" s="10">
        <v>0</v>
      </c>
      <c r="I428" s="11"/>
    </row>
    <row r="429" spans="1:9">
      <c r="A429" s="55"/>
      <c r="B429" s="47" t="s">
        <v>130</v>
      </c>
      <c r="C429" s="9" t="s">
        <v>354</v>
      </c>
      <c r="D429" s="10">
        <v>0</v>
      </c>
      <c r="E429" s="10">
        <v>2.08</v>
      </c>
      <c r="F429" s="10">
        <v>0</v>
      </c>
      <c r="G429" s="10">
        <v>18.7</v>
      </c>
      <c r="H429" s="10">
        <v>0</v>
      </c>
      <c r="I429" s="11"/>
    </row>
    <row r="430" spans="1:9">
      <c r="A430" s="55"/>
      <c r="B430" s="47" t="s">
        <v>82</v>
      </c>
      <c r="C430" s="9" t="s">
        <v>354</v>
      </c>
      <c r="D430" s="10">
        <v>0.21</v>
      </c>
      <c r="E430" s="10">
        <v>0.02</v>
      </c>
      <c r="F430" s="10">
        <v>1.44</v>
      </c>
      <c r="G430" s="10">
        <v>6.95</v>
      </c>
      <c r="H430" s="10">
        <v>1.2E-2</v>
      </c>
      <c r="I430" s="11"/>
    </row>
    <row r="431" spans="1:9">
      <c r="A431" s="55"/>
      <c r="B431" s="47" t="s">
        <v>46</v>
      </c>
      <c r="C431" s="9" t="s">
        <v>355</v>
      </c>
      <c r="D431" s="10">
        <v>0</v>
      </c>
      <c r="E431" s="10">
        <v>0</v>
      </c>
      <c r="F431" s="10">
        <v>0</v>
      </c>
      <c r="G431" s="10">
        <v>0</v>
      </c>
      <c r="H431" s="10">
        <v>0</v>
      </c>
      <c r="I431" s="11"/>
    </row>
    <row r="432" spans="1:9" ht="16.5" customHeight="1">
      <c r="A432" s="55"/>
      <c r="B432" s="47" t="s">
        <v>43</v>
      </c>
      <c r="C432" s="9" t="s">
        <v>149</v>
      </c>
      <c r="D432" s="10">
        <v>0</v>
      </c>
      <c r="E432" s="10">
        <v>0</v>
      </c>
      <c r="F432" s="10">
        <v>0</v>
      </c>
      <c r="G432" s="10">
        <v>0</v>
      </c>
      <c r="H432" s="10">
        <v>0</v>
      </c>
      <c r="I432" s="11"/>
    </row>
    <row r="433" spans="1:9">
      <c r="A433" s="55"/>
      <c r="B433" s="47" t="s">
        <v>356</v>
      </c>
      <c r="C433" s="9" t="s">
        <v>354</v>
      </c>
      <c r="D433" s="10">
        <v>0.1</v>
      </c>
      <c r="E433" s="10">
        <v>0</v>
      </c>
      <c r="F433" s="10">
        <v>0.4</v>
      </c>
      <c r="G433" s="10">
        <v>2.06</v>
      </c>
      <c r="H433" s="10">
        <v>0.93600000000000005</v>
      </c>
      <c r="I433" s="11"/>
    </row>
    <row r="434" spans="1:9" ht="15.75" customHeight="1">
      <c r="A434" s="6" t="s">
        <v>52</v>
      </c>
      <c r="B434" s="46" t="s">
        <v>107</v>
      </c>
      <c r="C434" s="7" t="s">
        <v>32</v>
      </c>
      <c r="D434" s="7">
        <f>SUM(D435:D437)</f>
        <v>7.0000000000000007E-2</v>
      </c>
      <c r="E434" s="7">
        <f t="shared" ref="E434:H434" si="97">SUM(E435:E437)</f>
        <v>0</v>
      </c>
      <c r="F434" s="7">
        <f t="shared" si="97"/>
        <v>8.56</v>
      </c>
      <c r="G434" s="7">
        <f t="shared" si="97"/>
        <v>33.660000000000004</v>
      </c>
      <c r="H434" s="7">
        <f t="shared" si="97"/>
        <v>0</v>
      </c>
      <c r="I434" s="8" t="s">
        <v>108</v>
      </c>
    </row>
    <row r="435" spans="1:9">
      <c r="A435" s="55"/>
      <c r="B435" s="47" t="s">
        <v>34</v>
      </c>
      <c r="C435" s="9" t="s">
        <v>109</v>
      </c>
      <c r="D435" s="10">
        <v>0</v>
      </c>
      <c r="E435" s="10">
        <v>0</v>
      </c>
      <c r="F435" s="10">
        <v>0</v>
      </c>
      <c r="G435" s="10">
        <v>0</v>
      </c>
      <c r="H435" s="10">
        <v>0</v>
      </c>
      <c r="I435" s="11"/>
    </row>
    <row r="436" spans="1:9">
      <c r="A436" s="55"/>
      <c r="B436" s="47" t="s">
        <v>44</v>
      </c>
      <c r="C436" s="10" t="s">
        <v>110</v>
      </c>
      <c r="D436" s="10">
        <v>0</v>
      </c>
      <c r="E436" s="10">
        <v>0</v>
      </c>
      <c r="F436" s="10">
        <v>5.24</v>
      </c>
      <c r="G436" s="10">
        <v>20.94</v>
      </c>
      <c r="H436" s="10">
        <v>0</v>
      </c>
      <c r="I436" s="11"/>
    </row>
    <row r="437" spans="1:9">
      <c r="A437" s="55"/>
      <c r="B437" s="47" t="s">
        <v>111</v>
      </c>
      <c r="C437" s="9" t="s">
        <v>112</v>
      </c>
      <c r="D437" s="10">
        <v>7.0000000000000007E-2</v>
      </c>
      <c r="E437" s="10">
        <v>0</v>
      </c>
      <c r="F437" s="10">
        <v>3.32</v>
      </c>
      <c r="G437" s="10">
        <v>12.72</v>
      </c>
      <c r="H437" s="10">
        <v>0</v>
      </c>
      <c r="I437" s="11"/>
    </row>
    <row r="438" spans="1:9">
      <c r="A438" s="6" t="s">
        <v>52</v>
      </c>
      <c r="B438" s="46" t="s">
        <v>113</v>
      </c>
      <c r="C438" s="7" t="s">
        <v>24</v>
      </c>
      <c r="D438" s="7">
        <f>SUM(D439)</f>
        <v>1.08</v>
      </c>
      <c r="E438" s="7">
        <f t="shared" ref="E438:H438" si="98">SUM(E439)</f>
        <v>0.27</v>
      </c>
      <c r="F438" s="7">
        <f t="shared" si="98"/>
        <v>9.36</v>
      </c>
      <c r="G438" s="7">
        <f t="shared" si="98"/>
        <v>44.55</v>
      </c>
      <c r="H438" s="7">
        <f t="shared" si="98"/>
        <v>0</v>
      </c>
      <c r="I438" s="8" t="s">
        <v>114</v>
      </c>
    </row>
    <row r="439" spans="1:9">
      <c r="A439" s="55"/>
      <c r="B439" s="47" t="s">
        <v>115</v>
      </c>
      <c r="C439" s="9" t="s">
        <v>27</v>
      </c>
      <c r="D439" s="10">
        <v>1.08</v>
      </c>
      <c r="E439" s="10">
        <v>0.27</v>
      </c>
      <c r="F439" s="10">
        <v>9.36</v>
      </c>
      <c r="G439" s="10">
        <v>44.55</v>
      </c>
      <c r="H439" s="10">
        <v>0</v>
      </c>
      <c r="I439" s="11"/>
    </row>
    <row r="440" spans="1:9">
      <c r="A440" s="81" t="s">
        <v>57</v>
      </c>
      <c r="B440" s="82"/>
      <c r="C440" s="29">
        <v>520</v>
      </c>
      <c r="D440" s="29">
        <f>SUM(D409,D413,D423,D434,D438,)</f>
        <v>20.240000000000002</v>
      </c>
      <c r="E440" s="29">
        <f t="shared" ref="E440:H440" si="99">SUM(E409,E413,E423,E434,E438,)</f>
        <v>20.43</v>
      </c>
      <c r="F440" s="29">
        <f t="shared" si="99"/>
        <v>42.03</v>
      </c>
      <c r="G440" s="29">
        <f t="shared" si="99"/>
        <v>434.38</v>
      </c>
      <c r="H440" s="29">
        <f t="shared" si="99"/>
        <v>54.637</v>
      </c>
      <c r="I440" s="16"/>
    </row>
    <row r="441" spans="1:9">
      <c r="A441" s="6" t="s">
        <v>116</v>
      </c>
      <c r="B441" s="46" t="s">
        <v>358</v>
      </c>
      <c r="C441" s="7" t="s">
        <v>48</v>
      </c>
      <c r="D441" s="7">
        <f>SUM(D442:D450)</f>
        <v>4.79</v>
      </c>
      <c r="E441" s="7">
        <f t="shared" ref="E441:H441" si="100">SUM(E442:E450)</f>
        <v>7.36</v>
      </c>
      <c r="F441" s="7">
        <f t="shared" si="100"/>
        <v>30.209999999999997</v>
      </c>
      <c r="G441" s="7">
        <f t="shared" si="100"/>
        <v>209.32</v>
      </c>
      <c r="H441" s="7">
        <f t="shared" si="100"/>
        <v>2.153</v>
      </c>
      <c r="I441" s="8" t="s">
        <v>359</v>
      </c>
    </row>
    <row r="442" spans="1:9">
      <c r="A442" s="55"/>
      <c r="B442" s="47" t="s">
        <v>172</v>
      </c>
      <c r="C442" s="9" t="s">
        <v>360</v>
      </c>
      <c r="D442" s="10">
        <v>7.0000000000000007E-2</v>
      </c>
      <c r="E442" s="10">
        <v>7.0000000000000007E-2</v>
      </c>
      <c r="F442" s="10">
        <v>1.68</v>
      </c>
      <c r="G442" s="10">
        <v>8.06</v>
      </c>
      <c r="H442" s="10">
        <v>1.7150000000000001</v>
      </c>
      <c r="I442" s="11"/>
    </row>
    <row r="443" spans="1:9">
      <c r="A443" s="55"/>
      <c r="B443" s="47" t="s">
        <v>14</v>
      </c>
      <c r="C443" s="9" t="s">
        <v>361</v>
      </c>
      <c r="D443" s="10">
        <v>0.04</v>
      </c>
      <c r="E443" s="10">
        <v>1.72</v>
      </c>
      <c r="F443" s="10">
        <v>0.05</v>
      </c>
      <c r="G443" s="10">
        <v>15.85</v>
      </c>
      <c r="H443" s="10">
        <v>0</v>
      </c>
      <c r="I443" s="11"/>
    </row>
    <row r="444" spans="1:9">
      <c r="A444" s="55"/>
      <c r="B444" s="47" t="s">
        <v>130</v>
      </c>
      <c r="C444" s="9" t="s">
        <v>361</v>
      </c>
      <c r="D444" s="10">
        <v>0</v>
      </c>
      <c r="E444" s="10">
        <v>2.8</v>
      </c>
      <c r="F444" s="10">
        <v>0</v>
      </c>
      <c r="G444" s="10">
        <v>25.17</v>
      </c>
      <c r="H444" s="10">
        <v>0</v>
      </c>
      <c r="I444" s="11"/>
    </row>
    <row r="445" spans="1:9">
      <c r="A445" s="55"/>
      <c r="B445" s="47" t="s">
        <v>130</v>
      </c>
      <c r="C445" s="9" t="s">
        <v>336</v>
      </c>
      <c r="D445" s="10">
        <v>0</v>
      </c>
      <c r="E445" s="10">
        <v>1.4</v>
      </c>
      <c r="F445" s="10">
        <v>0</v>
      </c>
      <c r="G445" s="10">
        <v>12.59</v>
      </c>
      <c r="H445" s="10">
        <v>0</v>
      </c>
      <c r="I445" s="11"/>
    </row>
    <row r="446" spans="1:9">
      <c r="A446" s="55"/>
      <c r="B446" s="47" t="s">
        <v>82</v>
      </c>
      <c r="C446" s="9" t="s">
        <v>362</v>
      </c>
      <c r="D446" s="10">
        <v>3.6</v>
      </c>
      <c r="E446" s="10">
        <v>0.38</v>
      </c>
      <c r="F446" s="10">
        <v>24.15</v>
      </c>
      <c r="G446" s="10">
        <v>116.9</v>
      </c>
      <c r="H446" s="10">
        <v>0.21</v>
      </c>
      <c r="I446" s="11"/>
    </row>
    <row r="447" spans="1:9">
      <c r="A447" s="55"/>
      <c r="B447" s="47" t="s">
        <v>45</v>
      </c>
      <c r="C447" s="9" t="s">
        <v>363</v>
      </c>
      <c r="D447" s="10">
        <v>0.51</v>
      </c>
      <c r="E447" s="10">
        <v>0.56000000000000005</v>
      </c>
      <c r="F447" s="10">
        <v>0.82</v>
      </c>
      <c r="G447" s="10">
        <v>10.5</v>
      </c>
      <c r="H447" s="10">
        <v>0.22800000000000001</v>
      </c>
      <c r="I447" s="11"/>
    </row>
    <row r="448" spans="1:9">
      <c r="A448" s="55"/>
      <c r="B448" s="47" t="s">
        <v>44</v>
      </c>
      <c r="C448" s="9" t="s">
        <v>180</v>
      </c>
      <c r="D448" s="10">
        <v>0</v>
      </c>
      <c r="E448" s="10">
        <v>0</v>
      </c>
      <c r="F448" s="10">
        <v>3.49</v>
      </c>
      <c r="G448" s="10">
        <v>13.96</v>
      </c>
      <c r="H448" s="10">
        <v>0</v>
      </c>
      <c r="I448" s="11"/>
    </row>
    <row r="449" spans="1:9">
      <c r="A449" s="55"/>
      <c r="B449" s="47" t="s">
        <v>150</v>
      </c>
      <c r="C449" s="9" t="s">
        <v>180</v>
      </c>
      <c r="D449" s="10">
        <v>0.44</v>
      </c>
      <c r="E449" s="10">
        <v>0.4</v>
      </c>
      <c r="F449" s="10">
        <v>0.02</v>
      </c>
      <c r="G449" s="10">
        <v>5.5</v>
      </c>
      <c r="H449" s="10">
        <v>0</v>
      </c>
      <c r="I449" s="11"/>
    </row>
    <row r="450" spans="1:9">
      <c r="A450" s="55"/>
      <c r="B450" s="47" t="s">
        <v>329</v>
      </c>
      <c r="C450" s="9" t="s">
        <v>121</v>
      </c>
      <c r="D450" s="10">
        <v>0.13</v>
      </c>
      <c r="E450" s="10">
        <v>0.03</v>
      </c>
      <c r="F450" s="10">
        <v>0</v>
      </c>
      <c r="G450" s="10">
        <v>0.79</v>
      </c>
      <c r="H450" s="10">
        <v>0</v>
      </c>
      <c r="I450" s="11"/>
    </row>
    <row r="451" spans="1:9">
      <c r="A451" s="6" t="s">
        <v>116</v>
      </c>
      <c r="B451" s="46" t="s">
        <v>254</v>
      </c>
      <c r="C451" s="7" t="s">
        <v>32</v>
      </c>
      <c r="D451" s="7">
        <f>SUM(D452:D454)</f>
        <v>0.09</v>
      </c>
      <c r="E451" s="7">
        <f t="shared" ref="E451:H451" si="101">SUM(E452:E454)</f>
        <v>0.02</v>
      </c>
      <c r="F451" s="7">
        <f t="shared" si="101"/>
        <v>6.76</v>
      </c>
      <c r="G451" s="7">
        <f t="shared" si="101"/>
        <v>27.529999999999998</v>
      </c>
      <c r="H451" s="7">
        <f t="shared" si="101"/>
        <v>4.4999999999999998E-2</v>
      </c>
      <c r="I451" s="8" t="s">
        <v>255</v>
      </c>
    </row>
    <row r="452" spans="1:9">
      <c r="A452" s="55"/>
      <c r="B452" s="47" t="s">
        <v>256</v>
      </c>
      <c r="C452" s="9" t="s">
        <v>51</v>
      </c>
      <c r="D452" s="10">
        <v>0.09</v>
      </c>
      <c r="E452" s="10">
        <v>0.02</v>
      </c>
      <c r="F452" s="10">
        <v>0.02</v>
      </c>
      <c r="G452" s="10">
        <v>0.63</v>
      </c>
      <c r="H452" s="10">
        <v>4.4999999999999998E-2</v>
      </c>
      <c r="I452" s="11"/>
    </row>
    <row r="453" spans="1:9">
      <c r="A453" s="55"/>
      <c r="B453" s="47" t="s">
        <v>46</v>
      </c>
      <c r="C453" s="9" t="s">
        <v>109</v>
      </c>
      <c r="D453" s="10">
        <v>0</v>
      </c>
      <c r="E453" s="10">
        <v>0</v>
      </c>
      <c r="F453" s="10">
        <v>0</v>
      </c>
      <c r="G453" s="10">
        <v>0</v>
      </c>
      <c r="H453" s="10">
        <v>0</v>
      </c>
      <c r="I453" s="11"/>
    </row>
    <row r="454" spans="1:9" ht="15.75" thickBot="1">
      <c r="A454" s="55"/>
      <c r="B454" s="47" t="s">
        <v>44</v>
      </c>
      <c r="C454" s="10" t="s">
        <v>161</v>
      </c>
      <c r="D454" s="10">
        <v>0</v>
      </c>
      <c r="E454" s="10">
        <v>0</v>
      </c>
      <c r="F454" s="10">
        <v>6.74</v>
      </c>
      <c r="G454" s="10">
        <v>26.9</v>
      </c>
      <c r="H454" s="10">
        <v>0</v>
      </c>
      <c r="I454" s="11"/>
    </row>
    <row r="455" spans="1:9">
      <c r="A455" s="83" t="s">
        <v>57</v>
      </c>
      <c r="B455" s="84"/>
      <c r="C455" s="27">
        <v>220</v>
      </c>
      <c r="D455" s="27">
        <f>SUM(D441,D451,)</f>
        <v>4.88</v>
      </c>
      <c r="E455" s="27">
        <f>SUM(E441,E451,)</f>
        <v>7.38</v>
      </c>
      <c r="F455" s="27">
        <f>SUM(F441,F451,)</f>
        <v>36.97</v>
      </c>
      <c r="G455" s="27">
        <f>SUM(G441,G451,)</f>
        <v>236.85</v>
      </c>
      <c r="H455" s="27">
        <f>SUM(H441,H451,)</f>
        <v>2.198</v>
      </c>
      <c r="I455" s="22"/>
    </row>
    <row r="456" spans="1:9" ht="16.5" thickBot="1">
      <c r="A456" s="85" t="s">
        <v>140</v>
      </c>
      <c r="B456" s="86"/>
      <c r="C456" s="28">
        <f>SUM(C405,C408,C440,C455,)</f>
        <v>1225</v>
      </c>
      <c r="D456" s="28">
        <f t="shared" ref="D456:H456" si="102">SUM(D405,D408,D440,D455,)</f>
        <v>35.800000000000004</v>
      </c>
      <c r="E456" s="28">
        <f t="shared" si="102"/>
        <v>41.59</v>
      </c>
      <c r="F456" s="28">
        <f t="shared" si="102"/>
        <v>133.464</v>
      </c>
      <c r="G456" s="28">
        <f t="shared" si="102"/>
        <v>1065.3999999999999</v>
      </c>
      <c r="H456" s="28">
        <f t="shared" si="102"/>
        <v>61.847000000000001</v>
      </c>
      <c r="I456" s="24"/>
    </row>
    <row r="459" spans="1:9" s="44" customFormat="1" ht="15.75" thickBot="1">
      <c r="A459" s="49"/>
      <c r="B459" s="49"/>
    </row>
    <row r="460" spans="1:9">
      <c r="A460" s="96" t="s">
        <v>2</v>
      </c>
      <c r="B460" s="98" t="s">
        <v>3</v>
      </c>
      <c r="C460" s="100" t="s">
        <v>4</v>
      </c>
      <c r="D460" s="68" t="s">
        <v>5</v>
      </c>
      <c r="E460" s="68"/>
      <c r="F460" s="68"/>
      <c r="G460" s="68" t="s">
        <v>6</v>
      </c>
      <c r="H460" s="90" t="s">
        <v>7</v>
      </c>
      <c r="I460" s="92" t="s">
        <v>8</v>
      </c>
    </row>
    <row r="461" spans="1:9" ht="15.75" thickBot="1">
      <c r="A461" s="97"/>
      <c r="B461" s="99"/>
      <c r="C461" s="101"/>
      <c r="D461" s="30" t="s">
        <v>9</v>
      </c>
      <c r="E461" s="30" t="s">
        <v>10</v>
      </c>
      <c r="F461" s="30" t="s">
        <v>11</v>
      </c>
      <c r="G461" s="89"/>
      <c r="H461" s="91"/>
      <c r="I461" s="93"/>
    </row>
    <row r="462" spans="1:9">
      <c r="A462" s="83" t="s">
        <v>364</v>
      </c>
      <c r="B462" s="94"/>
      <c r="C462" s="94"/>
      <c r="D462" s="94"/>
      <c r="E462" s="94"/>
      <c r="F462" s="94"/>
      <c r="G462" s="94"/>
      <c r="H462" s="94"/>
      <c r="I462" s="95"/>
    </row>
    <row r="463" spans="1:9">
      <c r="A463" s="6" t="s">
        <v>13</v>
      </c>
      <c r="B463" s="46" t="s">
        <v>14</v>
      </c>
      <c r="C463" s="7" t="s">
        <v>15</v>
      </c>
      <c r="D463" s="7">
        <f>SUM(D464,)</f>
        <v>0.06</v>
      </c>
      <c r="E463" s="7">
        <f t="shared" ref="E463:H463" si="103">SUM(E464,)</f>
        <v>3.08</v>
      </c>
      <c r="F463" s="7">
        <f t="shared" si="103"/>
        <v>0.08</v>
      </c>
      <c r="G463" s="7">
        <f t="shared" si="103"/>
        <v>28.3</v>
      </c>
      <c r="H463" s="7">
        <f t="shared" si="103"/>
        <v>0</v>
      </c>
      <c r="I463" s="8" t="s">
        <v>16</v>
      </c>
    </row>
    <row r="464" spans="1:9">
      <c r="A464" s="55"/>
      <c r="B464" s="47" t="s">
        <v>14</v>
      </c>
      <c r="C464" s="9" t="s">
        <v>17</v>
      </c>
      <c r="D464" s="10">
        <v>0.06</v>
      </c>
      <c r="E464" s="10">
        <v>3.08</v>
      </c>
      <c r="F464" s="10">
        <v>0.08</v>
      </c>
      <c r="G464" s="10">
        <v>28.3</v>
      </c>
      <c r="H464" s="10">
        <v>0</v>
      </c>
      <c r="I464" s="11"/>
    </row>
    <row r="465" spans="1:9">
      <c r="A465" s="6" t="s">
        <v>13</v>
      </c>
      <c r="B465" s="46" t="s">
        <v>18</v>
      </c>
      <c r="C465" s="7" t="s">
        <v>19</v>
      </c>
      <c r="D465" s="7">
        <f>SUM(D466,)</f>
        <v>0</v>
      </c>
      <c r="E465" s="7">
        <f t="shared" ref="E465:H465" si="104">SUM(E466,)</f>
        <v>0</v>
      </c>
      <c r="F465" s="7">
        <f t="shared" si="104"/>
        <v>0</v>
      </c>
      <c r="G465" s="7">
        <f t="shared" si="104"/>
        <v>0</v>
      </c>
      <c r="H465" s="7">
        <f t="shared" si="104"/>
        <v>0</v>
      </c>
      <c r="I465" s="8" t="s">
        <v>20</v>
      </c>
    </row>
    <row r="466" spans="1:9">
      <c r="A466" s="55"/>
      <c r="B466" s="47" t="s">
        <v>21</v>
      </c>
      <c r="C466" s="10" t="s">
        <v>22</v>
      </c>
      <c r="D466" s="10">
        <v>0</v>
      </c>
      <c r="E466" s="10">
        <v>0</v>
      </c>
      <c r="F466" s="10">
        <v>0</v>
      </c>
      <c r="G466" s="10">
        <v>0</v>
      </c>
      <c r="H466" s="10">
        <v>0</v>
      </c>
      <c r="I466" s="11"/>
    </row>
    <row r="467" spans="1:9">
      <c r="A467" s="6" t="s">
        <v>13</v>
      </c>
      <c r="B467" s="46" t="s">
        <v>23</v>
      </c>
      <c r="C467" s="7" t="s">
        <v>24</v>
      </c>
      <c r="D467" s="7">
        <f>SUM(D468,)</f>
        <v>1.98</v>
      </c>
      <c r="E467" s="7">
        <f t="shared" ref="E467:H467" si="105">SUM(E468,)</f>
        <v>0.27</v>
      </c>
      <c r="F467" s="7">
        <f t="shared" si="105"/>
        <v>11.4</v>
      </c>
      <c r="G467" s="7">
        <f t="shared" si="105"/>
        <v>59.7</v>
      </c>
      <c r="H467" s="7">
        <f t="shared" si="105"/>
        <v>0</v>
      </c>
      <c r="I467" s="8" t="s">
        <v>25</v>
      </c>
    </row>
    <row r="468" spans="1:9">
      <c r="A468" s="55"/>
      <c r="B468" s="47" t="s">
        <v>23</v>
      </c>
      <c r="C468" s="9" t="s">
        <v>27</v>
      </c>
      <c r="D468" s="10">
        <v>1.98</v>
      </c>
      <c r="E468" s="10">
        <v>0.27</v>
      </c>
      <c r="F468" s="10">
        <v>11.4</v>
      </c>
      <c r="G468" s="10">
        <v>59.7</v>
      </c>
      <c r="H468" s="10">
        <v>0</v>
      </c>
      <c r="I468" s="11"/>
    </row>
    <row r="469" spans="1:9">
      <c r="A469" s="6" t="s">
        <v>13</v>
      </c>
      <c r="B469" s="46" t="s">
        <v>145</v>
      </c>
      <c r="C469" s="7" t="s">
        <v>32</v>
      </c>
      <c r="D469" s="7">
        <f>SUM(D470:D473)</f>
        <v>12.19</v>
      </c>
      <c r="E469" s="7">
        <f t="shared" ref="E469:H469" si="106">SUM(E470:E473)</f>
        <v>14.27</v>
      </c>
      <c r="F469" s="7">
        <f t="shared" si="106"/>
        <v>4.83</v>
      </c>
      <c r="G469" s="7">
        <f t="shared" si="106"/>
        <v>197.22</v>
      </c>
      <c r="H469" s="7">
        <f t="shared" si="106"/>
        <v>1.17</v>
      </c>
      <c r="I469" s="8" t="s">
        <v>146</v>
      </c>
    </row>
    <row r="470" spans="1:9">
      <c r="A470" s="55"/>
      <c r="B470" s="47" t="s">
        <v>14</v>
      </c>
      <c r="C470" s="9" t="s">
        <v>54</v>
      </c>
      <c r="D470" s="10">
        <v>0.06</v>
      </c>
      <c r="E470" s="10">
        <v>2.77</v>
      </c>
      <c r="F470" s="10">
        <v>0.08</v>
      </c>
      <c r="G470" s="10">
        <v>25.47</v>
      </c>
      <c r="H470" s="10">
        <v>0</v>
      </c>
      <c r="I470" s="11"/>
    </row>
    <row r="471" spans="1:9">
      <c r="A471" s="55"/>
      <c r="B471" s="47" t="s">
        <v>45</v>
      </c>
      <c r="C471" s="9" t="s">
        <v>153</v>
      </c>
      <c r="D471" s="10">
        <v>2.61</v>
      </c>
      <c r="E471" s="10">
        <v>2.88</v>
      </c>
      <c r="F471" s="10">
        <v>4.2300000000000004</v>
      </c>
      <c r="G471" s="10">
        <v>54</v>
      </c>
      <c r="H471" s="10">
        <v>1.17</v>
      </c>
      <c r="I471" s="11"/>
    </row>
    <row r="472" spans="1:9" ht="14.25" customHeight="1">
      <c r="A472" s="55"/>
      <c r="B472" s="47" t="s">
        <v>43</v>
      </c>
      <c r="C472" s="9" t="s">
        <v>55</v>
      </c>
      <c r="D472" s="10">
        <v>0</v>
      </c>
      <c r="E472" s="10">
        <v>0</v>
      </c>
      <c r="F472" s="10">
        <v>0</v>
      </c>
      <c r="G472" s="10">
        <v>0</v>
      </c>
      <c r="H472" s="10">
        <v>0</v>
      </c>
      <c r="I472" s="11"/>
    </row>
    <row r="473" spans="1:9">
      <c r="A473" s="55"/>
      <c r="B473" s="47" t="s">
        <v>150</v>
      </c>
      <c r="C473" s="9" t="s">
        <v>154</v>
      </c>
      <c r="D473" s="10">
        <v>9.52</v>
      </c>
      <c r="E473" s="10">
        <v>8.6199999999999992</v>
      </c>
      <c r="F473" s="10">
        <v>0.52</v>
      </c>
      <c r="G473" s="10">
        <v>117.75</v>
      </c>
      <c r="H473" s="10">
        <v>0</v>
      </c>
      <c r="I473" s="11"/>
    </row>
    <row r="474" spans="1:9">
      <c r="A474" s="6" t="s">
        <v>13</v>
      </c>
      <c r="B474" s="46" t="s">
        <v>155</v>
      </c>
      <c r="C474" s="7" t="s">
        <v>32</v>
      </c>
      <c r="D474" s="7">
        <f>SUM(D475:D478)</f>
        <v>3.6</v>
      </c>
      <c r="E474" s="7">
        <f t="shared" ref="E474:H474" si="107">SUM(E475:E478)</f>
        <v>3.9600000000000004</v>
      </c>
      <c r="F474" s="7">
        <f t="shared" si="107"/>
        <v>12.46</v>
      </c>
      <c r="G474" s="7">
        <f t="shared" si="107"/>
        <v>100.82</v>
      </c>
      <c r="H474" s="7">
        <f t="shared" si="107"/>
        <v>1.5209999999999999</v>
      </c>
      <c r="I474" s="8" t="s">
        <v>156</v>
      </c>
    </row>
    <row r="475" spans="1:9">
      <c r="A475" s="55"/>
      <c r="B475" s="47" t="s">
        <v>45</v>
      </c>
      <c r="C475" s="9" t="s">
        <v>159</v>
      </c>
      <c r="D475" s="10">
        <v>3.39</v>
      </c>
      <c r="E475" s="10">
        <v>3.74</v>
      </c>
      <c r="F475" s="10">
        <v>5.5</v>
      </c>
      <c r="G475" s="10">
        <v>70.2</v>
      </c>
      <c r="H475" s="10">
        <v>1.5209999999999999</v>
      </c>
      <c r="I475" s="11"/>
    </row>
    <row r="476" spans="1:9">
      <c r="A476" s="55"/>
      <c r="B476" s="47" t="s">
        <v>46</v>
      </c>
      <c r="C476" s="9" t="s">
        <v>160</v>
      </c>
      <c r="D476" s="10">
        <v>0</v>
      </c>
      <c r="E476" s="10">
        <v>0</v>
      </c>
      <c r="F476" s="10">
        <v>0</v>
      </c>
      <c r="G476" s="10">
        <v>0</v>
      </c>
      <c r="H476" s="10">
        <v>0</v>
      </c>
      <c r="I476" s="11"/>
    </row>
    <row r="477" spans="1:9">
      <c r="A477" s="55"/>
      <c r="B477" s="47" t="s">
        <v>44</v>
      </c>
      <c r="C477" s="10" t="s">
        <v>161</v>
      </c>
      <c r="D477" s="10">
        <v>0</v>
      </c>
      <c r="E477" s="10">
        <v>0</v>
      </c>
      <c r="F477" s="10">
        <v>6.74</v>
      </c>
      <c r="G477" s="10">
        <v>26.9</v>
      </c>
      <c r="H477" s="10">
        <v>0</v>
      </c>
      <c r="I477" s="11"/>
    </row>
    <row r="478" spans="1:9">
      <c r="A478" s="55"/>
      <c r="B478" s="47" t="s">
        <v>157</v>
      </c>
      <c r="C478" s="9" t="s">
        <v>162</v>
      </c>
      <c r="D478" s="10">
        <v>0.21</v>
      </c>
      <c r="E478" s="10">
        <v>0.22</v>
      </c>
      <c r="F478" s="10">
        <v>0.22</v>
      </c>
      <c r="G478" s="10">
        <v>3.72</v>
      </c>
      <c r="H478" s="10">
        <v>0</v>
      </c>
      <c r="I478" s="11"/>
    </row>
    <row r="479" spans="1:9">
      <c r="A479" s="107" t="s">
        <v>57</v>
      </c>
      <c r="B479" s="108"/>
      <c r="C479" s="33">
        <v>350</v>
      </c>
      <c r="D479" s="29">
        <f>SUM(D463,D465,D467,D469,D474,)</f>
        <v>17.830000000000002</v>
      </c>
      <c r="E479" s="29">
        <f t="shared" ref="E479:H479" si="108">SUM(E463,E465,E467,E469,E474,)</f>
        <v>21.580000000000002</v>
      </c>
      <c r="F479" s="29">
        <f t="shared" si="108"/>
        <v>28.770000000000003</v>
      </c>
      <c r="G479" s="29">
        <f t="shared" si="108"/>
        <v>386.04</v>
      </c>
      <c r="H479" s="29">
        <f t="shared" si="108"/>
        <v>2.6909999999999998</v>
      </c>
      <c r="I479" s="16"/>
    </row>
    <row r="480" spans="1:9">
      <c r="A480" s="6" t="s">
        <v>58</v>
      </c>
      <c r="B480" s="46" t="s">
        <v>163</v>
      </c>
      <c r="C480" s="7" t="s">
        <v>164</v>
      </c>
      <c r="D480" s="7">
        <f>SUM(D481,)</f>
        <v>1.425</v>
      </c>
      <c r="E480" s="7">
        <f t="shared" ref="E480:H480" si="109">SUM(E481,)</f>
        <v>9.5000000000000001E-2</v>
      </c>
      <c r="F480" s="7">
        <f t="shared" si="109"/>
        <v>19.95</v>
      </c>
      <c r="G480" s="7">
        <f t="shared" si="109"/>
        <v>84.55</v>
      </c>
      <c r="H480" s="7">
        <f t="shared" si="109"/>
        <v>9.5399999999999991</v>
      </c>
      <c r="I480" s="8" t="s">
        <v>165</v>
      </c>
    </row>
    <row r="481" spans="1:9">
      <c r="A481" s="55"/>
      <c r="B481" s="47" t="s">
        <v>166</v>
      </c>
      <c r="C481" s="9" t="s">
        <v>167</v>
      </c>
      <c r="D481" s="10">
        <v>1.425</v>
      </c>
      <c r="E481" s="10">
        <v>9.5000000000000001E-2</v>
      </c>
      <c r="F481" s="10">
        <v>19.95</v>
      </c>
      <c r="G481" s="10">
        <v>84.55</v>
      </c>
      <c r="H481" s="10">
        <v>9.5399999999999991</v>
      </c>
      <c r="I481" s="11"/>
    </row>
    <row r="482" spans="1:9">
      <c r="A482" s="81" t="s">
        <v>57</v>
      </c>
      <c r="B482" s="82"/>
      <c r="C482" s="29">
        <v>95</v>
      </c>
      <c r="D482" s="29">
        <f>SUM(D480,)</f>
        <v>1.425</v>
      </c>
      <c r="E482" s="29">
        <f t="shared" ref="E482:H482" si="110">SUM(E480,)</f>
        <v>9.5000000000000001E-2</v>
      </c>
      <c r="F482" s="29">
        <f t="shared" si="110"/>
        <v>19.95</v>
      </c>
      <c r="G482" s="29">
        <f t="shared" si="110"/>
        <v>84.55</v>
      </c>
      <c r="H482" s="29">
        <f t="shared" si="110"/>
        <v>9.5399999999999991</v>
      </c>
      <c r="I482" s="16"/>
    </row>
    <row r="483" spans="1:9" ht="29.25" customHeight="1">
      <c r="A483" s="6" t="s">
        <v>52</v>
      </c>
      <c r="B483" s="46" t="s">
        <v>385</v>
      </c>
      <c r="C483" s="7" t="s">
        <v>24</v>
      </c>
      <c r="D483" s="7">
        <f>SUM(D484:D490)</f>
        <v>0.60000000000000009</v>
      </c>
      <c r="E483" s="7">
        <f t="shared" ref="E483:H483" si="111">SUM(E484:E490)</f>
        <v>2.12</v>
      </c>
      <c r="F483" s="7">
        <f t="shared" si="111"/>
        <v>2.37</v>
      </c>
      <c r="G483" s="7">
        <f t="shared" si="111"/>
        <v>31.42</v>
      </c>
      <c r="H483" s="7">
        <f t="shared" si="111"/>
        <v>21.060000000000002</v>
      </c>
      <c r="I483" s="8" t="s">
        <v>25</v>
      </c>
    </row>
    <row r="484" spans="1:9">
      <c r="A484" s="55"/>
      <c r="B484" s="47" t="s">
        <v>93</v>
      </c>
      <c r="C484" s="14" t="s">
        <v>389</v>
      </c>
      <c r="D484" s="12">
        <v>0.44</v>
      </c>
      <c r="E484" s="12">
        <v>0.02</v>
      </c>
      <c r="F484" s="12">
        <v>1.1399999999999999</v>
      </c>
      <c r="G484" s="12">
        <v>6.8</v>
      </c>
      <c r="H484" s="12">
        <v>10.935</v>
      </c>
      <c r="I484" s="13"/>
    </row>
    <row r="485" spans="1:9">
      <c r="A485" s="55"/>
      <c r="B485" s="47" t="s">
        <v>77</v>
      </c>
      <c r="C485" s="14" t="s">
        <v>388</v>
      </c>
      <c r="D485" s="12">
        <v>0.06</v>
      </c>
      <c r="E485" s="12">
        <v>0</v>
      </c>
      <c r="F485" s="12">
        <v>0.31</v>
      </c>
      <c r="G485" s="12">
        <v>1.58</v>
      </c>
      <c r="H485" s="12">
        <v>0.22500000000000001</v>
      </c>
      <c r="I485" s="13"/>
    </row>
    <row r="486" spans="1:9">
      <c r="A486" s="55"/>
      <c r="B486" s="47" t="s">
        <v>130</v>
      </c>
      <c r="C486" s="14" t="s">
        <v>175</v>
      </c>
      <c r="D486" s="12">
        <v>0</v>
      </c>
      <c r="E486" s="12">
        <v>2.1</v>
      </c>
      <c r="F486" s="12">
        <v>0</v>
      </c>
      <c r="G486" s="12">
        <v>18.88</v>
      </c>
      <c r="H486" s="12">
        <v>0</v>
      </c>
      <c r="I486" s="13"/>
    </row>
    <row r="487" spans="1:9" ht="16.5" customHeight="1">
      <c r="A487" s="55"/>
      <c r="B487" s="47" t="s">
        <v>43</v>
      </c>
      <c r="C487" s="14" t="s">
        <v>253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3"/>
    </row>
    <row r="488" spans="1:9">
      <c r="A488" s="55"/>
      <c r="B488" s="47" t="s">
        <v>44</v>
      </c>
      <c r="C488" s="14" t="s">
        <v>177</v>
      </c>
      <c r="D488" s="12">
        <v>0</v>
      </c>
      <c r="E488" s="12">
        <v>0</v>
      </c>
      <c r="F488" s="12">
        <v>0.6</v>
      </c>
      <c r="G488" s="12">
        <v>2.39</v>
      </c>
      <c r="H488" s="12">
        <v>0</v>
      </c>
      <c r="I488" s="13"/>
    </row>
    <row r="489" spans="1:9">
      <c r="A489" s="55"/>
      <c r="B489" s="47" t="s">
        <v>178</v>
      </c>
      <c r="C489" s="14" t="s">
        <v>179</v>
      </c>
      <c r="D489" s="12">
        <v>0.04</v>
      </c>
      <c r="E489" s="12">
        <v>0</v>
      </c>
      <c r="F489" s="12">
        <v>0.1</v>
      </c>
      <c r="G489" s="12">
        <v>0.6</v>
      </c>
      <c r="H489" s="12">
        <v>0.9</v>
      </c>
      <c r="I489" s="13"/>
    </row>
    <row r="490" spans="1:9">
      <c r="A490" s="55"/>
      <c r="B490" s="47" t="s">
        <v>386</v>
      </c>
      <c r="C490" s="14" t="s">
        <v>387</v>
      </c>
      <c r="D490" s="12">
        <v>0.06</v>
      </c>
      <c r="E490" s="12">
        <v>0</v>
      </c>
      <c r="F490" s="12">
        <v>0.22</v>
      </c>
      <c r="G490" s="12">
        <v>1.17</v>
      </c>
      <c r="H490" s="12">
        <v>9</v>
      </c>
      <c r="I490" s="13"/>
    </row>
    <row r="491" spans="1:9">
      <c r="A491" s="6" t="s">
        <v>52</v>
      </c>
      <c r="B491" s="46" t="s">
        <v>365</v>
      </c>
      <c r="C491" s="7" t="s">
        <v>32</v>
      </c>
      <c r="D491" s="7">
        <f>SUM(D492:D498)</f>
        <v>5.6899999999999995</v>
      </c>
      <c r="E491" s="7">
        <f t="shared" ref="E491:H491" si="112">SUM(E492:E498)</f>
        <v>0.42000000000000004</v>
      </c>
      <c r="F491" s="7">
        <f t="shared" si="112"/>
        <v>8.31</v>
      </c>
      <c r="G491" s="7">
        <f t="shared" si="112"/>
        <v>59.919999999999995</v>
      </c>
      <c r="H491" s="7">
        <f t="shared" si="112"/>
        <v>7.0619999999999994</v>
      </c>
      <c r="I491" s="8" t="s">
        <v>366</v>
      </c>
    </row>
    <row r="492" spans="1:9">
      <c r="A492" s="55"/>
      <c r="B492" s="47" t="s">
        <v>95</v>
      </c>
      <c r="C492" s="9" t="s">
        <v>367</v>
      </c>
      <c r="D492" s="10">
        <v>0.63</v>
      </c>
      <c r="E492" s="10">
        <v>0.13</v>
      </c>
      <c r="F492" s="10">
        <v>5.13</v>
      </c>
      <c r="G492" s="10">
        <v>24.26</v>
      </c>
      <c r="H492" s="10">
        <v>6.3</v>
      </c>
      <c r="I492" s="11"/>
    </row>
    <row r="493" spans="1:9">
      <c r="A493" s="55"/>
      <c r="B493" s="47" t="s">
        <v>188</v>
      </c>
      <c r="C493" s="9" t="s">
        <v>368</v>
      </c>
      <c r="D493" s="10">
        <v>4.51</v>
      </c>
      <c r="E493" s="10">
        <v>0.17</v>
      </c>
      <c r="F493" s="10">
        <v>0</v>
      </c>
      <c r="G493" s="10">
        <v>19.46</v>
      </c>
      <c r="H493" s="10">
        <v>0.28199999999999997</v>
      </c>
      <c r="I493" s="11"/>
    </row>
    <row r="494" spans="1:9">
      <c r="A494" s="55"/>
      <c r="B494" s="47" t="s">
        <v>77</v>
      </c>
      <c r="C494" s="9" t="s">
        <v>85</v>
      </c>
      <c r="D494" s="10">
        <v>0.12</v>
      </c>
      <c r="E494" s="10">
        <v>0.01</v>
      </c>
      <c r="F494" s="10">
        <v>0.66</v>
      </c>
      <c r="G494" s="10">
        <v>3.36</v>
      </c>
      <c r="H494" s="10">
        <v>0.48</v>
      </c>
      <c r="I494" s="11"/>
    </row>
    <row r="495" spans="1:9">
      <c r="A495" s="55"/>
      <c r="B495" s="47" t="s">
        <v>79</v>
      </c>
      <c r="C495" s="9" t="s">
        <v>98</v>
      </c>
      <c r="D495" s="10">
        <v>0.09</v>
      </c>
      <c r="E495" s="10">
        <v>0.01</v>
      </c>
      <c r="F495" s="10">
        <v>0.52</v>
      </c>
      <c r="G495" s="10">
        <v>2.58</v>
      </c>
      <c r="H495" s="10">
        <v>0</v>
      </c>
      <c r="I495" s="11"/>
    </row>
    <row r="496" spans="1:9">
      <c r="A496" s="55"/>
      <c r="B496" s="47" t="s">
        <v>46</v>
      </c>
      <c r="C496" s="9" t="s">
        <v>62</v>
      </c>
      <c r="D496" s="10">
        <v>0</v>
      </c>
      <c r="E496" s="10">
        <v>0</v>
      </c>
      <c r="F496" s="10">
        <v>0</v>
      </c>
      <c r="G496" s="10">
        <v>0</v>
      </c>
      <c r="H496" s="10">
        <v>0</v>
      </c>
      <c r="I496" s="11"/>
    </row>
    <row r="497" spans="1:9" ht="15.75" customHeight="1">
      <c r="A497" s="55"/>
      <c r="B497" s="47" t="s">
        <v>43</v>
      </c>
      <c r="C497" s="9" t="s">
        <v>100</v>
      </c>
      <c r="D497" s="10">
        <v>0</v>
      </c>
      <c r="E497" s="10">
        <v>0</v>
      </c>
      <c r="F497" s="10">
        <v>0</v>
      </c>
      <c r="G497" s="10">
        <v>0</v>
      </c>
      <c r="H497" s="10">
        <v>0</v>
      </c>
      <c r="I497" s="11"/>
    </row>
    <row r="498" spans="1:9">
      <c r="A498" s="55"/>
      <c r="B498" s="47" t="s">
        <v>280</v>
      </c>
      <c r="C498" s="9" t="s">
        <v>137</v>
      </c>
      <c r="D498" s="10">
        <v>0.34</v>
      </c>
      <c r="E498" s="10">
        <v>0.1</v>
      </c>
      <c r="F498" s="10">
        <v>2</v>
      </c>
      <c r="G498" s="10">
        <v>10.26</v>
      </c>
      <c r="H498" s="10">
        <v>0</v>
      </c>
      <c r="I498" s="11"/>
    </row>
    <row r="499" spans="1:9" ht="27" customHeight="1">
      <c r="A499" s="6" t="s">
        <v>52</v>
      </c>
      <c r="B499" s="46" t="s">
        <v>384</v>
      </c>
      <c r="C499" s="7" t="s">
        <v>84</v>
      </c>
      <c r="D499" s="7">
        <f>SUM(D500:D508)</f>
        <v>11.66</v>
      </c>
      <c r="E499" s="7">
        <f t="shared" ref="E499:H499" si="113">SUM(E500:E508)</f>
        <v>12.02</v>
      </c>
      <c r="F499" s="7">
        <f t="shared" si="113"/>
        <v>2.99</v>
      </c>
      <c r="G499" s="7">
        <f t="shared" si="113"/>
        <v>167.11999999999998</v>
      </c>
      <c r="H499" s="7">
        <f t="shared" si="113"/>
        <v>0.71899999999999997</v>
      </c>
      <c r="I499" s="8" t="s">
        <v>383</v>
      </c>
    </row>
    <row r="500" spans="1:9">
      <c r="A500" s="55"/>
      <c r="B500" s="47" t="s">
        <v>77</v>
      </c>
      <c r="C500" s="14" t="s">
        <v>392</v>
      </c>
      <c r="D500" s="12">
        <v>0.16</v>
      </c>
      <c r="E500" s="12">
        <v>0.01</v>
      </c>
      <c r="F500" s="12">
        <v>0.83</v>
      </c>
      <c r="G500" s="12">
        <v>4.2</v>
      </c>
      <c r="H500" s="12">
        <v>0.6</v>
      </c>
      <c r="I500" s="13"/>
    </row>
    <row r="501" spans="1:9">
      <c r="A501" s="55"/>
      <c r="B501" s="47" t="s">
        <v>78</v>
      </c>
      <c r="C501" s="14" t="s">
        <v>391</v>
      </c>
      <c r="D501" s="12">
        <v>10.91</v>
      </c>
      <c r="E501" s="12">
        <v>9.39</v>
      </c>
      <c r="F501" s="12">
        <v>0</v>
      </c>
      <c r="G501" s="12">
        <v>127.92</v>
      </c>
      <c r="H501" s="12">
        <v>0</v>
      </c>
      <c r="I501" s="13"/>
    </row>
    <row r="502" spans="1:9">
      <c r="A502" s="55"/>
      <c r="B502" s="47" t="s">
        <v>79</v>
      </c>
      <c r="C502" s="14" t="s">
        <v>390</v>
      </c>
      <c r="D502" s="12">
        <v>7.0000000000000007E-2</v>
      </c>
      <c r="E502" s="12">
        <v>0.01</v>
      </c>
      <c r="F502" s="12">
        <v>0.41</v>
      </c>
      <c r="G502" s="12">
        <v>2.0699999999999998</v>
      </c>
      <c r="H502" s="12">
        <v>0</v>
      </c>
      <c r="I502" s="13"/>
    </row>
    <row r="503" spans="1:9">
      <c r="A503" s="55"/>
      <c r="B503" s="47" t="s">
        <v>80</v>
      </c>
      <c r="C503" s="14" t="s">
        <v>99</v>
      </c>
      <c r="D503" s="12">
        <v>0.16</v>
      </c>
      <c r="E503" s="12">
        <v>0.6</v>
      </c>
      <c r="F503" s="12">
        <v>0.23</v>
      </c>
      <c r="G503" s="12">
        <v>7.14</v>
      </c>
      <c r="H503" s="12">
        <v>0.03</v>
      </c>
      <c r="I503" s="13"/>
    </row>
    <row r="504" spans="1:9">
      <c r="A504" s="55"/>
      <c r="B504" s="47" t="s">
        <v>130</v>
      </c>
      <c r="C504" s="14" t="s">
        <v>88</v>
      </c>
      <c r="D504" s="12">
        <v>0</v>
      </c>
      <c r="E504" s="12">
        <v>1.8</v>
      </c>
      <c r="F504" s="12">
        <v>0</v>
      </c>
      <c r="G504" s="12">
        <v>16.18</v>
      </c>
      <c r="H504" s="12">
        <v>0</v>
      </c>
      <c r="I504" s="13"/>
    </row>
    <row r="505" spans="1:9">
      <c r="A505" s="55"/>
      <c r="B505" s="47" t="s">
        <v>82</v>
      </c>
      <c r="C505" s="14" t="s">
        <v>88</v>
      </c>
      <c r="D505" s="12">
        <v>0.19</v>
      </c>
      <c r="E505" s="12">
        <v>0.02</v>
      </c>
      <c r="F505" s="12">
        <v>1.24</v>
      </c>
      <c r="G505" s="12">
        <v>6.01</v>
      </c>
      <c r="H505" s="12">
        <v>1.0999999999999999E-2</v>
      </c>
      <c r="I505" s="13"/>
    </row>
    <row r="506" spans="1:9">
      <c r="A506" s="55"/>
      <c r="B506" s="47" t="s">
        <v>45</v>
      </c>
      <c r="C506" s="14" t="s">
        <v>99</v>
      </c>
      <c r="D506" s="12">
        <v>0.17</v>
      </c>
      <c r="E506" s="12">
        <v>0.19</v>
      </c>
      <c r="F506" s="12">
        <v>0.28000000000000003</v>
      </c>
      <c r="G506" s="12">
        <v>3.6</v>
      </c>
      <c r="H506" s="12">
        <v>7.8E-2</v>
      </c>
      <c r="I506" s="13"/>
    </row>
    <row r="507" spans="1:9">
      <c r="A507" s="55"/>
      <c r="B507" s="47" t="s">
        <v>46</v>
      </c>
      <c r="C507" s="14" t="s">
        <v>99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3"/>
    </row>
    <row r="508" spans="1:9" ht="15.75" customHeight="1">
      <c r="A508" s="55"/>
      <c r="B508" s="47" t="s">
        <v>43</v>
      </c>
      <c r="C508" s="14" t="s">
        <v>90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3"/>
    </row>
    <row r="509" spans="1:9" ht="15" customHeight="1">
      <c r="A509" s="6" t="s">
        <v>52</v>
      </c>
      <c r="B509" s="46" t="s">
        <v>369</v>
      </c>
      <c r="C509" s="7" t="s">
        <v>102</v>
      </c>
      <c r="D509" s="7">
        <f>SUM(D510:D513)</f>
        <v>5.42</v>
      </c>
      <c r="E509" s="7">
        <f t="shared" ref="E509:H509" si="114">SUM(E510:E513)</f>
        <v>4.2300000000000004</v>
      </c>
      <c r="F509" s="7">
        <f t="shared" si="114"/>
        <v>27.95</v>
      </c>
      <c r="G509" s="7">
        <f t="shared" si="114"/>
        <v>177.21</v>
      </c>
      <c r="H509" s="7">
        <f t="shared" si="114"/>
        <v>0</v>
      </c>
      <c r="I509" s="8" t="s">
        <v>370</v>
      </c>
    </row>
    <row r="510" spans="1:9">
      <c r="A510" s="55"/>
      <c r="B510" s="47" t="s">
        <v>14</v>
      </c>
      <c r="C510" s="9" t="s">
        <v>371</v>
      </c>
      <c r="D510" s="10">
        <v>0.06</v>
      </c>
      <c r="E510" s="10">
        <v>2.71</v>
      </c>
      <c r="F510" s="10">
        <v>7.0000000000000007E-2</v>
      </c>
      <c r="G510" s="10">
        <v>24.9</v>
      </c>
      <c r="H510" s="10">
        <v>0</v>
      </c>
      <c r="I510" s="11"/>
    </row>
    <row r="511" spans="1:9">
      <c r="A511" s="55"/>
      <c r="B511" s="47" t="s">
        <v>46</v>
      </c>
      <c r="C511" s="9" t="s">
        <v>372</v>
      </c>
      <c r="D511" s="10">
        <v>0</v>
      </c>
      <c r="E511" s="10">
        <v>0</v>
      </c>
      <c r="F511" s="10">
        <v>0</v>
      </c>
      <c r="G511" s="10">
        <v>0</v>
      </c>
      <c r="H511" s="10">
        <v>0</v>
      </c>
      <c r="I511" s="11"/>
    </row>
    <row r="512" spans="1:9" ht="16.5" customHeight="1">
      <c r="A512" s="55"/>
      <c r="B512" s="47" t="s">
        <v>43</v>
      </c>
      <c r="C512" s="9" t="s">
        <v>201</v>
      </c>
      <c r="D512" s="10">
        <v>0</v>
      </c>
      <c r="E512" s="10">
        <v>0</v>
      </c>
      <c r="F512" s="10">
        <v>0</v>
      </c>
      <c r="G512" s="10">
        <v>0</v>
      </c>
      <c r="H512" s="10">
        <v>0</v>
      </c>
      <c r="I512" s="11"/>
    </row>
    <row r="513" spans="1:9">
      <c r="A513" s="55"/>
      <c r="B513" s="47" t="s">
        <v>373</v>
      </c>
      <c r="C513" s="9" t="s">
        <v>374</v>
      </c>
      <c r="D513" s="10">
        <v>5.36</v>
      </c>
      <c r="E513" s="10">
        <v>1.52</v>
      </c>
      <c r="F513" s="10">
        <v>27.88</v>
      </c>
      <c r="G513" s="10">
        <v>152.31</v>
      </c>
      <c r="H513" s="10">
        <v>0</v>
      </c>
      <c r="I513" s="11"/>
    </row>
    <row r="514" spans="1:9" ht="16.5" customHeight="1">
      <c r="A514" s="6" t="s">
        <v>52</v>
      </c>
      <c r="B514" s="46" t="s">
        <v>203</v>
      </c>
      <c r="C514" s="7" t="s">
        <v>32</v>
      </c>
      <c r="D514" s="7">
        <f>SUM(D515:D517)</f>
        <v>5.1999999999999998E-2</v>
      </c>
      <c r="E514" s="7">
        <f t="shared" ref="E514:H514" si="115">SUM(E515:E517)</f>
        <v>5.1999999999999998E-2</v>
      </c>
      <c r="F514" s="7">
        <f t="shared" si="115"/>
        <v>7.1680000000000001</v>
      </c>
      <c r="G514" s="7">
        <f t="shared" si="115"/>
        <v>29.840000000000003</v>
      </c>
      <c r="H514" s="7">
        <f t="shared" si="115"/>
        <v>21.65</v>
      </c>
      <c r="I514" s="8" t="s">
        <v>204</v>
      </c>
    </row>
    <row r="515" spans="1:9">
      <c r="A515" s="55"/>
      <c r="B515" s="47" t="s">
        <v>46</v>
      </c>
      <c r="C515" s="9" t="s">
        <v>62</v>
      </c>
      <c r="D515" s="10">
        <v>0</v>
      </c>
      <c r="E515" s="10">
        <v>0</v>
      </c>
      <c r="F515" s="10">
        <v>0</v>
      </c>
      <c r="G515" s="10">
        <v>0</v>
      </c>
      <c r="H515" s="10">
        <v>0</v>
      </c>
      <c r="I515" s="11"/>
    </row>
    <row r="516" spans="1:9">
      <c r="A516" s="55"/>
      <c r="B516" s="47" t="s">
        <v>44</v>
      </c>
      <c r="C516" s="17" t="s">
        <v>99</v>
      </c>
      <c r="D516" s="10">
        <v>0</v>
      </c>
      <c r="E516" s="10">
        <v>0</v>
      </c>
      <c r="F516" s="10">
        <v>5.9880000000000004</v>
      </c>
      <c r="G516" s="10">
        <v>23.94</v>
      </c>
      <c r="H516" s="10">
        <v>0</v>
      </c>
      <c r="I516" s="11"/>
    </row>
    <row r="517" spans="1:9">
      <c r="A517" s="55"/>
      <c r="B517" s="47" t="s">
        <v>205</v>
      </c>
      <c r="C517" s="10" t="s">
        <v>206</v>
      </c>
      <c r="D517" s="10">
        <v>5.1999999999999998E-2</v>
      </c>
      <c r="E517" s="10">
        <v>5.1999999999999998E-2</v>
      </c>
      <c r="F517" s="10">
        <v>1.18</v>
      </c>
      <c r="G517" s="10">
        <v>5.9</v>
      </c>
      <c r="H517" s="10">
        <v>21.65</v>
      </c>
      <c r="I517" s="11"/>
    </row>
    <row r="518" spans="1:9">
      <c r="A518" s="6" t="s">
        <v>52</v>
      </c>
      <c r="B518" s="46" t="s">
        <v>113</v>
      </c>
      <c r="C518" s="7" t="s">
        <v>24</v>
      </c>
      <c r="D518" s="7">
        <f>SUM(D519,)</f>
        <v>1.08</v>
      </c>
      <c r="E518" s="7">
        <f t="shared" ref="E518:H518" si="116">SUM(E519,)</f>
        <v>0.27</v>
      </c>
      <c r="F518" s="7">
        <f t="shared" si="116"/>
        <v>9.36</v>
      </c>
      <c r="G518" s="7">
        <f t="shared" si="116"/>
        <v>44.55</v>
      </c>
      <c r="H518" s="7">
        <f t="shared" si="116"/>
        <v>0</v>
      </c>
      <c r="I518" s="8" t="s">
        <v>114</v>
      </c>
    </row>
    <row r="519" spans="1:9">
      <c r="A519" s="55"/>
      <c r="B519" s="47" t="s">
        <v>115</v>
      </c>
      <c r="C519" s="9" t="s">
        <v>27</v>
      </c>
      <c r="D519" s="10">
        <v>1.08</v>
      </c>
      <c r="E519" s="10">
        <v>0.27</v>
      </c>
      <c r="F519" s="10">
        <v>9.36</v>
      </c>
      <c r="G519" s="10">
        <v>44.55</v>
      </c>
      <c r="H519" s="10">
        <v>0</v>
      </c>
      <c r="I519" s="11"/>
    </row>
    <row r="520" spans="1:9">
      <c r="A520" s="81" t="s">
        <v>57</v>
      </c>
      <c r="B520" s="82"/>
      <c r="C520" s="29">
        <v>530</v>
      </c>
      <c r="D520" s="29">
        <f>SUM(D483,D491,D499,D509,D514,D518,)</f>
        <v>24.501999999999995</v>
      </c>
      <c r="E520" s="29">
        <f t="shared" ref="E520:H520" si="117">SUM(E483,E491,E499,E509,E514,E518,)</f>
        <v>19.111999999999998</v>
      </c>
      <c r="F520" s="29">
        <f t="shared" si="117"/>
        <v>58.147999999999996</v>
      </c>
      <c r="G520" s="29">
        <f t="shared" si="117"/>
        <v>510.06</v>
      </c>
      <c r="H520" s="29">
        <f t="shared" si="117"/>
        <v>50.491</v>
      </c>
      <c r="I520" s="16"/>
    </row>
    <row r="521" spans="1:9" ht="15" customHeight="1">
      <c r="A521" s="6" t="s">
        <v>116</v>
      </c>
      <c r="B521" s="46" t="s">
        <v>375</v>
      </c>
      <c r="C521" s="7" t="s">
        <v>24</v>
      </c>
      <c r="D521" s="7">
        <f>SUM(D522:D529)</f>
        <v>0.88</v>
      </c>
      <c r="E521" s="7">
        <f t="shared" ref="E521:H521" si="118">SUM(E522:E529)</f>
        <v>1.58</v>
      </c>
      <c r="F521" s="7">
        <f t="shared" si="118"/>
        <v>3.79</v>
      </c>
      <c r="G521" s="7">
        <f t="shared" si="118"/>
        <v>32.89</v>
      </c>
      <c r="H521" s="7">
        <f t="shared" si="118"/>
        <v>3.0599999999999996</v>
      </c>
      <c r="I521" s="8" t="s">
        <v>16</v>
      </c>
    </row>
    <row r="522" spans="1:9">
      <c r="A522" s="55"/>
      <c r="B522" s="47" t="s">
        <v>95</v>
      </c>
      <c r="C522" s="9" t="s">
        <v>376</v>
      </c>
      <c r="D522" s="10">
        <v>0.19</v>
      </c>
      <c r="E522" s="10">
        <v>0.04</v>
      </c>
      <c r="F522" s="10">
        <v>1.56</v>
      </c>
      <c r="G522" s="10">
        <v>7.39</v>
      </c>
      <c r="H522" s="10">
        <v>1.92</v>
      </c>
      <c r="I522" s="11"/>
    </row>
    <row r="523" spans="1:9">
      <c r="A523" s="55"/>
      <c r="B523" s="47" t="s">
        <v>65</v>
      </c>
      <c r="C523" s="9" t="s">
        <v>377</v>
      </c>
      <c r="D523" s="10">
        <v>0.11</v>
      </c>
      <c r="E523" s="10">
        <v>0.01</v>
      </c>
      <c r="F523" s="10">
        <v>0.63</v>
      </c>
      <c r="G523" s="10">
        <v>3.02</v>
      </c>
      <c r="H523" s="10">
        <v>0.72</v>
      </c>
      <c r="I523" s="11"/>
    </row>
    <row r="524" spans="1:9">
      <c r="A524" s="55"/>
      <c r="B524" s="47" t="s">
        <v>77</v>
      </c>
      <c r="C524" s="9" t="s">
        <v>378</v>
      </c>
      <c r="D524" s="10">
        <v>0.05</v>
      </c>
      <c r="E524" s="10">
        <v>0</v>
      </c>
      <c r="F524" s="10">
        <v>0.28999999999999998</v>
      </c>
      <c r="G524" s="10">
        <v>1.47</v>
      </c>
      <c r="H524" s="10">
        <v>0.21</v>
      </c>
      <c r="I524" s="11"/>
    </row>
    <row r="525" spans="1:9">
      <c r="A525" s="55"/>
      <c r="B525" s="47" t="s">
        <v>79</v>
      </c>
      <c r="C525" s="9" t="s">
        <v>379</v>
      </c>
      <c r="D525" s="10">
        <v>0.02</v>
      </c>
      <c r="E525" s="10">
        <v>0</v>
      </c>
      <c r="F525" s="10">
        <v>0.12</v>
      </c>
      <c r="G525" s="10">
        <v>0.62</v>
      </c>
      <c r="H525" s="10">
        <v>0</v>
      </c>
      <c r="I525" s="11"/>
    </row>
    <row r="526" spans="1:9">
      <c r="A526" s="55"/>
      <c r="B526" s="47" t="s">
        <v>130</v>
      </c>
      <c r="C526" s="9" t="s">
        <v>162</v>
      </c>
      <c r="D526" s="10">
        <v>0</v>
      </c>
      <c r="E526" s="10">
        <v>1.5</v>
      </c>
      <c r="F526" s="10">
        <v>0</v>
      </c>
      <c r="G526" s="10">
        <v>13.48</v>
      </c>
      <c r="H526" s="10">
        <v>0</v>
      </c>
      <c r="I526" s="11"/>
    </row>
    <row r="527" spans="1:9" ht="14.25" customHeight="1">
      <c r="A527" s="55"/>
      <c r="B527" s="47" t="s">
        <v>43</v>
      </c>
      <c r="C527" s="9" t="s">
        <v>176</v>
      </c>
      <c r="D527" s="10">
        <v>0</v>
      </c>
      <c r="E527" s="10">
        <v>0</v>
      </c>
      <c r="F527" s="10">
        <v>0</v>
      </c>
      <c r="G527" s="10">
        <v>0</v>
      </c>
      <c r="H527" s="10">
        <v>0</v>
      </c>
      <c r="I527" s="11"/>
    </row>
    <row r="528" spans="1:9" ht="16.5" customHeight="1">
      <c r="A528" s="55"/>
      <c r="B528" s="47" t="s">
        <v>380</v>
      </c>
      <c r="C528" s="9" t="s">
        <v>381</v>
      </c>
      <c r="D528" s="10">
        <v>0.48</v>
      </c>
      <c r="E528" s="10">
        <v>0.03</v>
      </c>
      <c r="F528" s="10">
        <v>1.1200000000000001</v>
      </c>
      <c r="G528" s="10">
        <v>6.36</v>
      </c>
      <c r="H528" s="10">
        <v>0</v>
      </c>
      <c r="I528" s="11"/>
    </row>
    <row r="529" spans="1:9">
      <c r="A529" s="55"/>
      <c r="B529" s="47" t="s">
        <v>382</v>
      </c>
      <c r="C529" s="9" t="s">
        <v>378</v>
      </c>
      <c r="D529" s="10">
        <v>0.03</v>
      </c>
      <c r="E529" s="10">
        <v>0</v>
      </c>
      <c r="F529" s="10">
        <v>7.0000000000000007E-2</v>
      </c>
      <c r="G529" s="10">
        <v>0.55000000000000004</v>
      </c>
      <c r="H529" s="10">
        <v>0.21</v>
      </c>
      <c r="I529" s="11"/>
    </row>
    <row r="530" spans="1:9">
      <c r="A530" s="6" t="s">
        <v>116</v>
      </c>
      <c r="B530" s="46" t="s">
        <v>299</v>
      </c>
      <c r="C530" s="7" t="s">
        <v>32</v>
      </c>
      <c r="D530" s="7">
        <f>SUM(D531:D534)</f>
        <v>0.15</v>
      </c>
      <c r="E530" s="7">
        <f t="shared" ref="E530:H530" si="119">SUM(E531:E534)</f>
        <v>0.03</v>
      </c>
      <c r="F530" s="7">
        <f t="shared" si="119"/>
        <v>6.96</v>
      </c>
      <c r="G530" s="7">
        <f t="shared" si="119"/>
        <v>29.83</v>
      </c>
      <c r="H530" s="7">
        <f t="shared" si="119"/>
        <v>2.7450000000000001</v>
      </c>
      <c r="I530" s="8" t="s">
        <v>300</v>
      </c>
    </row>
    <row r="531" spans="1:9">
      <c r="A531" s="55"/>
      <c r="B531" s="47" t="s">
        <v>256</v>
      </c>
      <c r="C531" s="9" t="s">
        <v>51</v>
      </c>
      <c r="D531" s="10">
        <v>0.09</v>
      </c>
      <c r="E531" s="10">
        <v>0.02</v>
      </c>
      <c r="F531" s="10">
        <v>0.02</v>
      </c>
      <c r="G531" s="10">
        <v>0.63</v>
      </c>
      <c r="H531" s="10">
        <v>4.4999999999999998E-2</v>
      </c>
      <c r="I531" s="11"/>
    </row>
    <row r="532" spans="1:9">
      <c r="A532" s="55"/>
      <c r="B532" s="47" t="s">
        <v>46</v>
      </c>
      <c r="C532" s="9" t="s">
        <v>301</v>
      </c>
      <c r="D532" s="10">
        <v>0</v>
      </c>
      <c r="E532" s="10">
        <v>0</v>
      </c>
      <c r="F532" s="10">
        <v>0</v>
      </c>
      <c r="G532" s="10">
        <v>0</v>
      </c>
      <c r="H532" s="10">
        <v>0</v>
      </c>
      <c r="I532" s="11"/>
    </row>
    <row r="533" spans="1:9">
      <c r="A533" s="55"/>
      <c r="B533" s="47" t="s">
        <v>44</v>
      </c>
      <c r="C533" s="10" t="s">
        <v>161</v>
      </c>
      <c r="D533" s="10">
        <v>0</v>
      </c>
      <c r="E533" s="10">
        <v>0</v>
      </c>
      <c r="F533" s="10">
        <v>6.74</v>
      </c>
      <c r="G533" s="10">
        <v>26.9</v>
      </c>
      <c r="H533" s="10">
        <v>0</v>
      </c>
      <c r="I533" s="11"/>
    </row>
    <row r="534" spans="1:9">
      <c r="A534" s="55"/>
      <c r="B534" s="47" t="s">
        <v>302</v>
      </c>
      <c r="C534" s="9" t="s">
        <v>303</v>
      </c>
      <c r="D534" s="10">
        <v>0.06</v>
      </c>
      <c r="E534" s="10">
        <v>0.01</v>
      </c>
      <c r="F534" s="10">
        <v>0.2</v>
      </c>
      <c r="G534" s="10">
        <v>2.2999999999999998</v>
      </c>
      <c r="H534" s="10">
        <v>2.7</v>
      </c>
      <c r="I534" s="11"/>
    </row>
    <row r="535" spans="1:9">
      <c r="A535" s="6" t="s">
        <v>116</v>
      </c>
      <c r="B535" s="46" t="s">
        <v>23</v>
      </c>
      <c r="C535" s="7" t="s">
        <v>24</v>
      </c>
      <c r="D535" s="7">
        <f>SUM(D536)</f>
        <v>1.98</v>
      </c>
      <c r="E535" s="7">
        <f t="shared" ref="E535:H535" si="120">SUM(E536)</f>
        <v>0.27</v>
      </c>
      <c r="F535" s="7">
        <f t="shared" si="120"/>
        <v>11.4</v>
      </c>
      <c r="G535" s="7">
        <f t="shared" si="120"/>
        <v>59.7</v>
      </c>
      <c r="H535" s="7">
        <f t="shared" si="120"/>
        <v>0</v>
      </c>
      <c r="I535" s="8" t="s">
        <v>25</v>
      </c>
    </row>
    <row r="536" spans="1:9" ht="15.75" thickBot="1">
      <c r="A536" s="55"/>
      <c r="B536" s="47" t="s">
        <v>23</v>
      </c>
      <c r="C536" s="9" t="s">
        <v>27</v>
      </c>
      <c r="D536" s="10">
        <v>1.98</v>
      </c>
      <c r="E536" s="10">
        <v>0.27</v>
      </c>
      <c r="F536" s="10">
        <v>11.4</v>
      </c>
      <c r="G536" s="10">
        <v>59.7</v>
      </c>
      <c r="H536" s="10">
        <v>0</v>
      </c>
      <c r="I536" s="11"/>
    </row>
    <row r="537" spans="1:9">
      <c r="A537" s="83" t="s">
        <v>57</v>
      </c>
      <c r="B537" s="84"/>
      <c r="C537" s="27">
        <v>210</v>
      </c>
      <c r="D537" s="27">
        <f>SUM(D521,D530,D535,)</f>
        <v>3.01</v>
      </c>
      <c r="E537" s="27">
        <f t="shared" ref="E537:H537" si="121">SUM(E521,E530,E535,)</f>
        <v>1.8800000000000001</v>
      </c>
      <c r="F537" s="27">
        <f t="shared" si="121"/>
        <v>22.15</v>
      </c>
      <c r="G537" s="27">
        <f t="shared" si="121"/>
        <v>122.42</v>
      </c>
      <c r="H537" s="27">
        <f t="shared" si="121"/>
        <v>5.8049999999999997</v>
      </c>
      <c r="I537" s="22"/>
    </row>
    <row r="538" spans="1:9" ht="16.5" thickBot="1">
      <c r="A538" s="85" t="s">
        <v>140</v>
      </c>
      <c r="B538" s="86"/>
      <c r="C538" s="28">
        <f>SUM(C479,C482,C520,C537,)</f>
        <v>1185</v>
      </c>
      <c r="D538" s="28">
        <f t="shared" ref="D538:H538" si="122">SUM(D479,D482,D520,D537,)</f>
        <v>46.766999999999996</v>
      </c>
      <c r="E538" s="28">
        <f t="shared" si="122"/>
        <v>42.667000000000002</v>
      </c>
      <c r="F538" s="28">
        <f t="shared" si="122"/>
        <v>129.018</v>
      </c>
      <c r="G538" s="28">
        <f t="shared" si="122"/>
        <v>1103.0700000000002</v>
      </c>
      <c r="H538" s="28">
        <f t="shared" si="122"/>
        <v>68.526999999999987</v>
      </c>
      <c r="I538" s="24"/>
    </row>
    <row r="540" spans="1:9" s="44" customFormat="1">
      <c r="A540" s="49"/>
      <c r="B540" s="49"/>
    </row>
    <row r="541" spans="1:9" s="44" customFormat="1">
      <c r="A541" s="49"/>
      <c r="B541" s="49"/>
    </row>
    <row r="542" spans="1:9" s="44" customFormat="1">
      <c r="A542" s="49"/>
      <c r="B542" s="49"/>
    </row>
    <row r="543" spans="1:9" s="44" customFormat="1">
      <c r="A543" s="49"/>
      <c r="B543" s="49"/>
    </row>
    <row r="544" spans="1:9" s="44" customFormat="1">
      <c r="A544" s="49"/>
      <c r="B544" s="49"/>
    </row>
    <row r="545" spans="1:2" s="44" customFormat="1">
      <c r="A545" s="49"/>
      <c r="B545" s="49"/>
    </row>
    <row r="546" spans="1:2" s="44" customFormat="1">
      <c r="A546" s="49"/>
      <c r="B546" s="49"/>
    </row>
    <row r="547" spans="1:2" s="44" customFormat="1">
      <c r="A547" s="49"/>
      <c r="B547" s="49"/>
    </row>
    <row r="548" spans="1:2" s="44" customFormat="1">
      <c r="A548" s="49"/>
      <c r="B548" s="49"/>
    </row>
    <row r="549" spans="1:2" s="44" customFormat="1">
      <c r="A549" s="49"/>
      <c r="B549" s="49"/>
    </row>
    <row r="550" spans="1:2" s="44" customFormat="1">
      <c r="A550" s="49"/>
      <c r="B550" s="49"/>
    </row>
    <row r="551" spans="1:2" s="44" customFormat="1">
      <c r="A551" s="49"/>
      <c r="B551" s="49"/>
    </row>
    <row r="552" spans="1:2" s="44" customFormat="1">
      <c r="A552" s="49"/>
      <c r="B552" s="49"/>
    </row>
    <row r="553" spans="1:2" s="44" customFormat="1">
      <c r="A553" s="49"/>
      <c r="B553" s="49"/>
    </row>
    <row r="554" spans="1:2" s="44" customFormat="1">
      <c r="A554" s="49"/>
      <c r="B554" s="49"/>
    </row>
    <row r="555" spans="1:2" s="44" customFormat="1">
      <c r="A555" s="49"/>
      <c r="B555" s="49"/>
    </row>
    <row r="556" spans="1:2" s="44" customFormat="1">
      <c r="A556" s="49"/>
      <c r="B556" s="49"/>
    </row>
    <row r="557" spans="1:2" s="44" customFormat="1">
      <c r="A557" s="49"/>
      <c r="B557" s="49"/>
    </row>
    <row r="558" spans="1:2" s="44" customFormat="1">
      <c r="A558" s="49"/>
      <c r="B558" s="49"/>
    </row>
    <row r="559" spans="1:2" s="44" customFormat="1">
      <c r="A559" s="49"/>
      <c r="B559" s="49"/>
    </row>
    <row r="560" spans="1:2" s="44" customFormat="1">
      <c r="A560" s="49"/>
      <c r="B560" s="49"/>
    </row>
    <row r="561" spans="1:9" s="44" customFormat="1">
      <c r="A561" s="49"/>
      <c r="B561" s="49"/>
    </row>
    <row r="562" spans="1:9" s="44" customFormat="1">
      <c r="A562" s="49"/>
      <c r="B562" s="49"/>
    </row>
    <row r="563" spans="1:9" s="44" customFormat="1">
      <c r="A563" s="49"/>
      <c r="B563" s="49"/>
    </row>
    <row r="564" spans="1:9" s="44" customFormat="1">
      <c r="A564" s="49"/>
      <c r="B564" s="49"/>
    </row>
    <row r="565" spans="1:9" s="44" customFormat="1">
      <c r="A565" s="49"/>
      <c r="B565" s="49"/>
    </row>
    <row r="566" spans="1:9" s="44" customFormat="1">
      <c r="A566" s="49"/>
      <c r="B566" s="49"/>
    </row>
    <row r="567" spans="1:9" s="44" customFormat="1">
      <c r="A567" s="49"/>
      <c r="B567" s="49"/>
    </row>
    <row r="568" spans="1:9" s="44" customFormat="1">
      <c r="A568" s="49"/>
      <c r="B568" s="49"/>
    </row>
    <row r="569" spans="1:9" s="44" customFormat="1">
      <c r="A569" s="49"/>
      <c r="B569" s="49"/>
    </row>
    <row r="570" spans="1:9" s="44" customFormat="1">
      <c r="A570" s="49"/>
      <c r="B570" s="49"/>
    </row>
    <row r="571" spans="1:9" s="44" customFormat="1">
      <c r="A571" s="49"/>
      <c r="B571" s="49"/>
    </row>
    <row r="572" spans="1:9" s="44" customFormat="1">
      <c r="A572" s="49"/>
      <c r="B572" s="49"/>
    </row>
    <row r="574" spans="1:9" ht="15.75" thickBot="1"/>
    <row r="575" spans="1:9">
      <c r="A575" s="96" t="s">
        <v>2</v>
      </c>
      <c r="B575" s="98" t="s">
        <v>3</v>
      </c>
      <c r="C575" s="100" t="s">
        <v>4</v>
      </c>
      <c r="D575" s="68" t="s">
        <v>5</v>
      </c>
      <c r="E575" s="68"/>
      <c r="F575" s="68"/>
      <c r="G575" s="68" t="s">
        <v>6</v>
      </c>
      <c r="H575" s="90" t="s">
        <v>7</v>
      </c>
      <c r="I575" s="92" t="s">
        <v>8</v>
      </c>
    </row>
    <row r="576" spans="1:9" ht="15.75" thickBot="1">
      <c r="A576" s="97"/>
      <c r="B576" s="99"/>
      <c r="C576" s="101"/>
      <c r="D576" s="30" t="s">
        <v>9</v>
      </c>
      <c r="E576" s="30" t="s">
        <v>10</v>
      </c>
      <c r="F576" s="30" t="s">
        <v>11</v>
      </c>
      <c r="G576" s="89"/>
      <c r="H576" s="91"/>
      <c r="I576" s="93"/>
    </row>
    <row r="577" spans="1:9">
      <c r="A577" s="83" t="s">
        <v>398</v>
      </c>
      <c r="B577" s="94"/>
      <c r="C577" s="94"/>
      <c r="D577" s="94"/>
      <c r="E577" s="94"/>
      <c r="F577" s="94"/>
      <c r="G577" s="94"/>
      <c r="H577" s="94"/>
      <c r="I577" s="95"/>
    </row>
    <row r="578" spans="1:9">
      <c r="A578" s="6" t="s">
        <v>13</v>
      </c>
      <c r="B578" s="46" t="s">
        <v>14</v>
      </c>
      <c r="C578" s="7" t="s">
        <v>15</v>
      </c>
      <c r="D578" s="7">
        <f>SUM(D579,)</f>
        <v>0.06</v>
      </c>
      <c r="E578" s="7">
        <f t="shared" ref="E578:H578" si="123">SUM(E579,)</f>
        <v>3.08</v>
      </c>
      <c r="F578" s="7">
        <f t="shared" si="123"/>
        <v>0.08</v>
      </c>
      <c r="G578" s="7">
        <f t="shared" si="123"/>
        <v>28.3</v>
      </c>
      <c r="H578" s="7">
        <f t="shared" si="123"/>
        <v>0</v>
      </c>
      <c r="I578" s="8" t="s">
        <v>16</v>
      </c>
    </row>
    <row r="579" spans="1:9">
      <c r="A579" s="55"/>
      <c r="B579" s="47" t="s">
        <v>14</v>
      </c>
      <c r="C579" s="9" t="s">
        <v>17</v>
      </c>
      <c r="D579" s="10">
        <v>0.06</v>
      </c>
      <c r="E579" s="10">
        <v>3.08</v>
      </c>
      <c r="F579" s="10">
        <v>0.08</v>
      </c>
      <c r="G579" s="10">
        <v>28.3</v>
      </c>
      <c r="H579" s="10">
        <v>0</v>
      </c>
      <c r="I579" s="11"/>
    </row>
    <row r="580" spans="1:9">
      <c r="A580" s="6" t="s">
        <v>13</v>
      </c>
      <c r="B580" s="46" t="s">
        <v>23</v>
      </c>
      <c r="C580" s="7" t="s">
        <v>24</v>
      </c>
      <c r="D580" s="7">
        <f>SUM(D581,)</f>
        <v>1.98</v>
      </c>
      <c r="E580" s="7">
        <f t="shared" ref="E580:H580" si="124">SUM(E581,)</f>
        <v>0.27</v>
      </c>
      <c r="F580" s="7">
        <f t="shared" si="124"/>
        <v>11.4</v>
      </c>
      <c r="G580" s="7">
        <f t="shared" si="124"/>
        <v>59.7</v>
      </c>
      <c r="H580" s="7">
        <f t="shared" si="124"/>
        <v>0</v>
      </c>
      <c r="I580" s="8" t="s">
        <v>25</v>
      </c>
    </row>
    <row r="581" spans="1:9">
      <c r="A581" s="55"/>
      <c r="B581" s="47" t="s">
        <v>26</v>
      </c>
      <c r="C581" s="9" t="s">
        <v>27</v>
      </c>
      <c r="D581" s="10">
        <v>1.98</v>
      </c>
      <c r="E581" s="10">
        <v>0.27</v>
      </c>
      <c r="F581" s="10">
        <v>11.4</v>
      </c>
      <c r="G581" s="10">
        <v>59.7</v>
      </c>
      <c r="H581" s="10">
        <v>0</v>
      </c>
      <c r="I581" s="11"/>
    </row>
    <row r="582" spans="1:9" ht="14.25" customHeight="1">
      <c r="A582" s="6" t="s">
        <v>13</v>
      </c>
      <c r="B582" s="46" t="s">
        <v>393</v>
      </c>
      <c r="C582" s="7" t="s">
        <v>32</v>
      </c>
      <c r="D582" s="7">
        <f>SUM(D583:D588)</f>
        <v>2.9</v>
      </c>
      <c r="E582" s="7">
        <f t="shared" ref="E582:H582" si="125">SUM(E583:E588)</f>
        <v>3.58</v>
      </c>
      <c r="F582" s="7">
        <f t="shared" si="125"/>
        <v>14.280000000000001</v>
      </c>
      <c r="G582" s="7">
        <f t="shared" si="125"/>
        <v>101.41</v>
      </c>
      <c r="H582" s="7">
        <f t="shared" si="125"/>
        <v>0.61699999999999999</v>
      </c>
      <c r="I582" s="8" t="s">
        <v>394</v>
      </c>
    </row>
    <row r="583" spans="1:9">
      <c r="A583" s="55"/>
      <c r="B583" s="47" t="s">
        <v>258</v>
      </c>
      <c r="C583" s="9" t="s">
        <v>395</v>
      </c>
      <c r="D583" s="10">
        <v>1.48</v>
      </c>
      <c r="E583" s="10">
        <v>0.14000000000000001</v>
      </c>
      <c r="F583" s="10">
        <v>10.130000000000001</v>
      </c>
      <c r="G583" s="10">
        <v>47.8</v>
      </c>
      <c r="H583" s="10">
        <v>0</v>
      </c>
      <c r="I583" s="11"/>
    </row>
    <row r="584" spans="1:9">
      <c r="A584" s="55"/>
      <c r="B584" s="47" t="s">
        <v>246</v>
      </c>
      <c r="C584" s="9" t="s">
        <v>55</v>
      </c>
      <c r="D584" s="10">
        <v>0</v>
      </c>
      <c r="E584" s="10">
        <v>0</v>
      </c>
      <c r="F584" s="10">
        <v>0</v>
      </c>
      <c r="G584" s="10">
        <v>0</v>
      </c>
      <c r="H584" s="10">
        <v>0</v>
      </c>
      <c r="I584" s="11"/>
    </row>
    <row r="585" spans="1:9">
      <c r="A585" s="55"/>
      <c r="B585" s="47" t="s">
        <v>14</v>
      </c>
      <c r="C585" s="9" t="s">
        <v>357</v>
      </c>
      <c r="D585" s="10">
        <v>0.04</v>
      </c>
      <c r="E585" s="10">
        <v>1.92</v>
      </c>
      <c r="F585" s="10">
        <v>0.05</v>
      </c>
      <c r="G585" s="10">
        <v>17.66</v>
      </c>
      <c r="H585" s="10">
        <v>0</v>
      </c>
      <c r="I585" s="11"/>
    </row>
    <row r="586" spans="1:9">
      <c r="A586" s="55"/>
      <c r="B586" s="47" t="s">
        <v>45</v>
      </c>
      <c r="C586" s="9" t="s">
        <v>396</v>
      </c>
      <c r="D586" s="10">
        <v>1.38</v>
      </c>
      <c r="E586" s="10">
        <v>1.52</v>
      </c>
      <c r="F586" s="10">
        <v>2.23</v>
      </c>
      <c r="G586" s="10">
        <v>28.47</v>
      </c>
      <c r="H586" s="10">
        <v>0.61699999999999999</v>
      </c>
      <c r="I586" s="11"/>
    </row>
    <row r="587" spans="1:9">
      <c r="A587" s="55"/>
      <c r="B587" s="47" t="s">
        <v>46</v>
      </c>
      <c r="C587" s="9" t="s">
        <v>397</v>
      </c>
      <c r="D587" s="10">
        <v>0</v>
      </c>
      <c r="E587" s="10">
        <v>0</v>
      </c>
      <c r="F587" s="10">
        <v>0</v>
      </c>
      <c r="G587" s="10">
        <v>0</v>
      </c>
      <c r="H587" s="10">
        <v>0</v>
      </c>
      <c r="I587" s="11"/>
    </row>
    <row r="588" spans="1:9">
      <c r="A588" s="55"/>
      <c r="B588" s="47" t="s">
        <v>44</v>
      </c>
      <c r="C588" s="9" t="s">
        <v>245</v>
      </c>
      <c r="D588" s="10">
        <v>0</v>
      </c>
      <c r="E588" s="10">
        <v>0</v>
      </c>
      <c r="F588" s="10">
        <v>1.87</v>
      </c>
      <c r="G588" s="10">
        <v>7.48</v>
      </c>
      <c r="H588" s="10">
        <v>0</v>
      </c>
      <c r="I588" s="11"/>
    </row>
    <row r="589" spans="1:9">
      <c r="A589" s="6" t="s">
        <v>13</v>
      </c>
      <c r="B589" s="46" t="s">
        <v>31</v>
      </c>
      <c r="C589" s="7" t="s">
        <v>32</v>
      </c>
      <c r="D589" s="7">
        <f>SUM(D590:D593)</f>
        <v>3.15</v>
      </c>
      <c r="E589" s="7">
        <f t="shared" ref="E589:H589" si="126">SUM(E590:E593)</f>
        <v>3.46</v>
      </c>
      <c r="F589" s="7">
        <f t="shared" si="126"/>
        <v>9.8099999999999987</v>
      </c>
      <c r="G589" s="7">
        <f t="shared" si="126"/>
        <v>83.86</v>
      </c>
      <c r="H589" s="7">
        <f t="shared" si="126"/>
        <v>0.55000000000000004</v>
      </c>
      <c r="I589" s="8" t="s">
        <v>33</v>
      </c>
    </row>
    <row r="590" spans="1:9">
      <c r="A590" s="55"/>
      <c r="B590" s="47" t="s">
        <v>34</v>
      </c>
      <c r="C590" s="9" t="s">
        <v>35</v>
      </c>
      <c r="D590" s="10">
        <v>0</v>
      </c>
      <c r="E590" s="10">
        <v>0</v>
      </c>
      <c r="F590" s="10">
        <v>0</v>
      </c>
      <c r="G590" s="10">
        <v>0</v>
      </c>
      <c r="H590" s="10">
        <v>0</v>
      </c>
      <c r="I590" s="11"/>
    </row>
    <row r="591" spans="1:9">
      <c r="A591" s="55"/>
      <c r="B591" s="47" t="s">
        <v>36</v>
      </c>
      <c r="C591" s="9" t="s">
        <v>37</v>
      </c>
      <c r="D591" s="10">
        <v>0.4</v>
      </c>
      <c r="E591" s="10">
        <v>0.25</v>
      </c>
      <c r="F591" s="10">
        <v>0.17</v>
      </c>
      <c r="G591" s="10">
        <v>4.8099999999999996</v>
      </c>
      <c r="H591" s="10">
        <v>0</v>
      </c>
      <c r="I591" s="11"/>
    </row>
    <row r="592" spans="1:9" ht="16.5" customHeight="1">
      <c r="A592" s="55"/>
      <c r="B592" s="47" t="s">
        <v>38</v>
      </c>
      <c r="C592" s="9" t="s">
        <v>39</v>
      </c>
      <c r="D592" s="10">
        <v>2.75</v>
      </c>
      <c r="E592" s="10">
        <v>3.21</v>
      </c>
      <c r="F592" s="10">
        <v>4.3099999999999996</v>
      </c>
      <c r="G592" s="10">
        <v>57.75</v>
      </c>
      <c r="H592" s="10">
        <v>0.55000000000000004</v>
      </c>
      <c r="I592" s="11"/>
    </row>
    <row r="593" spans="1:9">
      <c r="A593" s="55"/>
      <c r="B593" s="47" t="s">
        <v>40</v>
      </c>
      <c r="C593" s="10" t="s">
        <v>41</v>
      </c>
      <c r="D593" s="10">
        <v>0</v>
      </c>
      <c r="E593" s="10">
        <v>0</v>
      </c>
      <c r="F593" s="10">
        <v>5.33</v>
      </c>
      <c r="G593" s="10">
        <v>21.3</v>
      </c>
      <c r="H593" s="10">
        <v>0</v>
      </c>
      <c r="I593" s="11"/>
    </row>
    <row r="594" spans="1:9">
      <c r="A594" s="105" t="s">
        <v>57</v>
      </c>
      <c r="B594" s="106"/>
      <c r="C594" s="29">
        <v>335</v>
      </c>
      <c r="D594" s="29">
        <f>SUM(D578,D580,D582,D589,)</f>
        <v>8.09</v>
      </c>
      <c r="E594" s="29">
        <f t="shared" ref="E594:H594" si="127">SUM(E578,E580,E582,E589,)</f>
        <v>10.39</v>
      </c>
      <c r="F594" s="29">
        <f t="shared" si="127"/>
        <v>35.57</v>
      </c>
      <c r="G594" s="29">
        <f t="shared" si="127"/>
        <v>273.27</v>
      </c>
      <c r="H594" s="29">
        <f t="shared" si="127"/>
        <v>1.167</v>
      </c>
      <c r="I594" s="16"/>
    </row>
    <row r="595" spans="1:9">
      <c r="A595" s="6" t="s">
        <v>58</v>
      </c>
      <c r="B595" s="46" t="s">
        <v>163</v>
      </c>
      <c r="C595" s="7" t="s">
        <v>164</v>
      </c>
      <c r="D595" s="7">
        <f>SUM(D596)</f>
        <v>0.86</v>
      </c>
      <c r="E595" s="7">
        <f t="shared" ref="E595:H595" si="128">SUM(E596)</f>
        <v>0.19</v>
      </c>
      <c r="F595" s="7">
        <f t="shared" si="128"/>
        <v>7.7</v>
      </c>
      <c r="G595" s="7">
        <f t="shared" si="128"/>
        <v>40.85</v>
      </c>
      <c r="H595" s="7">
        <f t="shared" si="128"/>
        <v>57</v>
      </c>
      <c r="I595" s="8" t="s">
        <v>165</v>
      </c>
    </row>
    <row r="596" spans="1:9">
      <c r="A596" s="55"/>
      <c r="B596" s="47" t="s">
        <v>169</v>
      </c>
      <c r="C596" s="9" t="s">
        <v>167</v>
      </c>
      <c r="D596" s="10">
        <v>0.86</v>
      </c>
      <c r="E596" s="10">
        <v>0.19</v>
      </c>
      <c r="F596" s="10">
        <v>7.7</v>
      </c>
      <c r="G596" s="10">
        <v>40.85</v>
      </c>
      <c r="H596" s="10">
        <v>57</v>
      </c>
      <c r="I596" s="11"/>
    </row>
    <row r="597" spans="1:9">
      <c r="A597" s="105" t="s">
        <v>57</v>
      </c>
      <c r="B597" s="106"/>
      <c r="C597" s="29">
        <v>95</v>
      </c>
      <c r="D597" s="29">
        <f>SUM(D595)</f>
        <v>0.86</v>
      </c>
      <c r="E597" s="29">
        <f t="shared" ref="E597:H597" si="129">SUM(E595)</f>
        <v>0.19</v>
      </c>
      <c r="F597" s="29">
        <f t="shared" si="129"/>
        <v>7.7</v>
      </c>
      <c r="G597" s="29">
        <f t="shared" si="129"/>
        <v>40.85</v>
      </c>
      <c r="H597" s="29">
        <f t="shared" si="129"/>
        <v>57</v>
      </c>
      <c r="I597" s="16"/>
    </row>
    <row r="598" spans="1:9" ht="16.5" customHeight="1">
      <c r="A598" s="6" t="s">
        <v>52</v>
      </c>
      <c r="B598" s="46" t="s">
        <v>220</v>
      </c>
      <c r="C598" s="7" t="s">
        <v>24</v>
      </c>
      <c r="D598" s="7">
        <f>SUM(D599:D601)</f>
        <v>0.36</v>
      </c>
      <c r="E598" s="7">
        <f t="shared" ref="E598:H598" si="130">SUM(E599:E601)</f>
        <v>2.13</v>
      </c>
      <c r="F598" s="7">
        <f t="shared" si="130"/>
        <v>2.83</v>
      </c>
      <c r="G598" s="7">
        <f t="shared" si="130"/>
        <v>32.230000000000004</v>
      </c>
      <c r="H598" s="7">
        <f t="shared" si="130"/>
        <v>1.395</v>
      </c>
      <c r="I598" s="8" t="s">
        <v>19</v>
      </c>
    </row>
    <row r="599" spans="1:9">
      <c r="A599" s="55"/>
      <c r="B599" s="47" t="s">
        <v>77</v>
      </c>
      <c r="C599" s="14" t="s">
        <v>222</v>
      </c>
      <c r="D599" s="12">
        <v>0.36</v>
      </c>
      <c r="E599" s="12">
        <v>0.03</v>
      </c>
      <c r="F599" s="12">
        <v>1.93</v>
      </c>
      <c r="G599" s="12">
        <v>9.76</v>
      </c>
      <c r="H599" s="12">
        <v>1.395</v>
      </c>
      <c r="I599" s="13"/>
    </row>
    <row r="600" spans="1:9">
      <c r="A600" s="55"/>
      <c r="B600" s="47" t="s">
        <v>130</v>
      </c>
      <c r="C600" s="14" t="s">
        <v>175</v>
      </c>
      <c r="D600" s="12">
        <v>0</v>
      </c>
      <c r="E600" s="12">
        <v>2.1</v>
      </c>
      <c r="F600" s="12">
        <v>0</v>
      </c>
      <c r="G600" s="12">
        <v>18.88</v>
      </c>
      <c r="H600" s="12">
        <v>0</v>
      </c>
      <c r="I600" s="13"/>
    </row>
    <row r="601" spans="1:9">
      <c r="A601" s="55"/>
      <c r="B601" s="47" t="s">
        <v>44</v>
      </c>
      <c r="C601" s="14" t="s">
        <v>221</v>
      </c>
      <c r="D601" s="12">
        <v>0</v>
      </c>
      <c r="E601" s="12">
        <v>0</v>
      </c>
      <c r="F601" s="12">
        <v>0.9</v>
      </c>
      <c r="G601" s="12">
        <v>3.59</v>
      </c>
      <c r="H601" s="12">
        <v>0</v>
      </c>
      <c r="I601" s="13"/>
    </row>
    <row r="602" spans="1:9" ht="15.75" customHeight="1">
      <c r="A602" s="6" t="s">
        <v>52</v>
      </c>
      <c r="B602" s="46" t="s">
        <v>399</v>
      </c>
      <c r="C602" s="7" t="s">
        <v>32</v>
      </c>
      <c r="D602" s="7">
        <f>SUM(D603:D611)</f>
        <v>4.51</v>
      </c>
      <c r="E602" s="7">
        <f t="shared" ref="E602:H602" si="131">SUM(E603:E611)</f>
        <v>3.24</v>
      </c>
      <c r="F602" s="7">
        <f t="shared" si="131"/>
        <v>11.41</v>
      </c>
      <c r="G602" s="7">
        <f t="shared" si="131"/>
        <v>93.55</v>
      </c>
      <c r="H602" s="7">
        <f t="shared" si="131"/>
        <v>9.6300000000000008</v>
      </c>
      <c r="I602" s="8" t="s">
        <v>400</v>
      </c>
    </row>
    <row r="603" spans="1:9">
      <c r="A603" s="55"/>
      <c r="B603" s="47" t="s">
        <v>95</v>
      </c>
      <c r="C603" s="9" t="s">
        <v>279</v>
      </c>
      <c r="D603" s="10">
        <v>0.84</v>
      </c>
      <c r="E603" s="10">
        <v>0.17</v>
      </c>
      <c r="F603" s="10">
        <v>6.85</v>
      </c>
      <c r="G603" s="10">
        <v>32.340000000000003</v>
      </c>
      <c r="H603" s="10">
        <v>8.4</v>
      </c>
      <c r="I603" s="11"/>
    </row>
    <row r="604" spans="1:9">
      <c r="A604" s="55"/>
      <c r="B604" s="47" t="s">
        <v>401</v>
      </c>
      <c r="C604" s="9" t="s">
        <v>54</v>
      </c>
      <c r="D604" s="10">
        <v>0.42</v>
      </c>
      <c r="E604" s="10">
        <v>0.05</v>
      </c>
      <c r="F604" s="10">
        <v>3.01</v>
      </c>
      <c r="G604" s="10">
        <v>14.18</v>
      </c>
      <c r="H604" s="10">
        <v>0</v>
      </c>
      <c r="I604" s="11"/>
    </row>
    <row r="605" spans="1:9">
      <c r="A605" s="55"/>
      <c r="B605" s="47" t="s">
        <v>77</v>
      </c>
      <c r="C605" s="9" t="s">
        <v>85</v>
      </c>
      <c r="D605" s="10">
        <v>0.12</v>
      </c>
      <c r="E605" s="10">
        <v>0.01</v>
      </c>
      <c r="F605" s="10">
        <v>0.66</v>
      </c>
      <c r="G605" s="10">
        <v>3.36</v>
      </c>
      <c r="H605" s="10">
        <v>0.48</v>
      </c>
      <c r="I605" s="11"/>
    </row>
    <row r="606" spans="1:9">
      <c r="A606" s="55"/>
      <c r="B606" s="47" t="s">
        <v>79</v>
      </c>
      <c r="C606" s="9" t="s">
        <v>402</v>
      </c>
      <c r="D606" s="10">
        <v>7.0000000000000007E-2</v>
      </c>
      <c r="E606" s="10">
        <v>0.01</v>
      </c>
      <c r="F606" s="10">
        <v>0.42</v>
      </c>
      <c r="G606" s="10">
        <v>2.09</v>
      </c>
      <c r="H606" s="10">
        <v>0</v>
      </c>
      <c r="I606" s="11"/>
    </row>
    <row r="607" spans="1:9">
      <c r="A607" s="55"/>
      <c r="B607" s="47" t="s">
        <v>80</v>
      </c>
      <c r="C607" s="9" t="s">
        <v>99</v>
      </c>
      <c r="D607" s="10">
        <v>0.16</v>
      </c>
      <c r="E607" s="10">
        <v>0.6</v>
      </c>
      <c r="F607" s="10">
        <v>0.23</v>
      </c>
      <c r="G607" s="10">
        <v>7.14</v>
      </c>
      <c r="H607" s="10">
        <v>0.03</v>
      </c>
      <c r="I607" s="11"/>
    </row>
    <row r="608" spans="1:9" ht="16.5" customHeight="1">
      <c r="A608" s="55"/>
      <c r="B608" s="47" t="s">
        <v>43</v>
      </c>
      <c r="C608" s="9" t="s">
        <v>311</v>
      </c>
      <c r="D608" s="10">
        <v>0</v>
      </c>
      <c r="E608" s="10">
        <v>0</v>
      </c>
      <c r="F608" s="10">
        <v>0</v>
      </c>
      <c r="G608" s="10">
        <v>0</v>
      </c>
      <c r="H608" s="10">
        <v>0</v>
      </c>
      <c r="I608" s="11"/>
    </row>
    <row r="609" spans="1:9">
      <c r="A609" s="55"/>
      <c r="B609" s="47" t="s">
        <v>382</v>
      </c>
      <c r="C609" s="9" t="s">
        <v>403</v>
      </c>
      <c r="D609" s="10">
        <v>0.12</v>
      </c>
      <c r="E609" s="10">
        <v>0.01</v>
      </c>
      <c r="F609" s="10">
        <v>0.24</v>
      </c>
      <c r="G609" s="10">
        <v>1.87</v>
      </c>
      <c r="H609" s="10">
        <v>0.72</v>
      </c>
      <c r="I609" s="11"/>
    </row>
    <row r="610" spans="1:9">
      <c r="A610" s="55"/>
      <c r="B610" s="47" t="s">
        <v>78</v>
      </c>
      <c r="C610" s="9" t="s">
        <v>404</v>
      </c>
      <c r="D610" s="10">
        <v>2.78</v>
      </c>
      <c r="E610" s="10">
        <v>2.39</v>
      </c>
      <c r="F610" s="10">
        <v>0</v>
      </c>
      <c r="G610" s="10">
        <v>32.57</v>
      </c>
      <c r="H610" s="10">
        <v>0</v>
      </c>
      <c r="I610" s="11"/>
    </row>
    <row r="611" spans="1:9">
      <c r="A611" s="55"/>
      <c r="B611" s="47" t="s">
        <v>46</v>
      </c>
      <c r="C611" s="10" t="s">
        <v>62</v>
      </c>
      <c r="D611" s="10">
        <v>0</v>
      </c>
      <c r="E611" s="10">
        <v>0</v>
      </c>
      <c r="F611" s="10">
        <v>0</v>
      </c>
      <c r="G611" s="10">
        <v>0</v>
      </c>
      <c r="H611" s="10">
        <v>0</v>
      </c>
      <c r="I611" s="11"/>
    </row>
    <row r="612" spans="1:9" ht="15" customHeight="1">
      <c r="A612" s="6" t="s">
        <v>52</v>
      </c>
      <c r="B612" s="46" t="s">
        <v>405</v>
      </c>
      <c r="C612" s="7" t="s">
        <v>314</v>
      </c>
      <c r="D612" s="7">
        <f>SUM(D613:D620)</f>
        <v>9.4479999999999986</v>
      </c>
      <c r="E612" s="7">
        <f t="shared" ref="E612:H612" si="132">SUM(E613:E620)</f>
        <v>8.2360000000000007</v>
      </c>
      <c r="F612" s="7">
        <f t="shared" si="132"/>
        <v>16.183</v>
      </c>
      <c r="G612" s="7">
        <f t="shared" si="132"/>
        <v>177.39000000000001</v>
      </c>
      <c r="H612" s="7">
        <f t="shared" si="132"/>
        <v>17.221999999999998</v>
      </c>
      <c r="I612" s="8" t="s">
        <v>406</v>
      </c>
    </row>
    <row r="613" spans="1:9">
      <c r="A613" s="55"/>
      <c r="B613" s="47" t="s">
        <v>95</v>
      </c>
      <c r="C613" s="10" t="s">
        <v>407</v>
      </c>
      <c r="D613" s="10">
        <v>1.35</v>
      </c>
      <c r="E613" s="10">
        <v>0.27</v>
      </c>
      <c r="F613" s="10">
        <v>11</v>
      </c>
      <c r="G613" s="10">
        <v>51.95</v>
      </c>
      <c r="H613" s="10">
        <v>13.494</v>
      </c>
      <c r="I613" s="11"/>
    </row>
    <row r="614" spans="1:9">
      <c r="A614" s="55"/>
      <c r="B614" s="47" t="s">
        <v>243</v>
      </c>
      <c r="C614" s="9" t="s">
        <v>408</v>
      </c>
      <c r="D614" s="10">
        <v>0.22</v>
      </c>
      <c r="E614" s="10">
        <v>0.03</v>
      </c>
      <c r="F614" s="10">
        <v>1.31</v>
      </c>
      <c r="G614" s="10">
        <v>6.56</v>
      </c>
      <c r="H614" s="10">
        <v>1.6</v>
      </c>
      <c r="I614" s="11"/>
    </row>
    <row r="615" spans="1:9">
      <c r="A615" s="55"/>
      <c r="B615" s="47" t="s">
        <v>284</v>
      </c>
      <c r="C615" s="10" t="s">
        <v>409</v>
      </c>
      <c r="D615" s="10">
        <v>7.0979999999999999</v>
      </c>
      <c r="E615" s="10">
        <v>7.1760000000000002</v>
      </c>
      <c r="F615" s="10">
        <v>0.27300000000000002</v>
      </c>
      <c r="G615" s="10">
        <v>93.99</v>
      </c>
      <c r="H615" s="10">
        <v>0.70199999999999996</v>
      </c>
      <c r="I615" s="11"/>
    </row>
    <row r="616" spans="1:9">
      <c r="A616" s="55"/>
      <c r="B616" s="47" t="s">
        <v>77</v>
      </c>
      <c r="C616" s="9" t="s">
        <v>410</v>
      </c>
      <c r="D616" s="10">
        <v>0.36</v>
      </c>
      <c r="E616" s="10">
        <v>0.03</v>
      </c>
      <c r="F616" s="10">
        <v>1.92</v>
      </c>
      <c r="G616" s="10">
        <v>9.74</v>
      </c>
      <c r="H616" s="10">
        <v>1.391</v>
      </c>
      <c r="I616" s="11"/>
    </row>
    <row r="617" spans="1:9">
      <c r="A617" s="55"/>
      <c r="B617" s="47" t="s">
        <v>34</v>
      </c>
      <c r="C617" s="9" t="s">
        <v>411</v>
      </c>
      <c r="D617" s="10">
        <v>0</v>
      </c>
      <c r="E617" s="10">
        <v>0</v>
      </c>
      <c r="F617" s="10">
        <v>0</v>
      </c>
      <c r="G617" s="10">
        <v>0</v>
      </c>
      <c r="H617" s="10">
        <v>0</v>
      </c>
      <c r="I617" s="11"/>
    </row>
    <row r="618" spans="1:9" ht="15" customHeight="1">
      <c r="A618" s="55"/>
      <c r="B618" s="47" t="s">
        <v>412</v>
      </c>
      <c r="C618" s="9" t="s">
        <v>413</v>
      </c>
      <c r="D618" s="10">
        <v>0.23</v>
      </c>
      <c r="E618" s="10">
        <v>0.03</v>
      </c>
      <c r="F618" s="10">
        <v>1.41</v>
      </c>
      <c r="G618" s="10">
        <v>6.87</v>
      </c>
      <c r="H618" s="10">
        <v>0</v>
      </c>
      <c r="I618" s="11"/>
    </row>
    <row r="619" spans="1:9">
      <c r="A619" s="55"/>
      <c r="B619" s="47" t="s">
        <v>246</v>
      </c>
      <c r="C619" s="9" t="s">
        <v>414</v>
      </c>
      <c r="D619" s="10">
        <v>0</v>
      </c>
      <c r="E619" s="10">
        <v>0</v>
      </c>
      <c r="F619" s="10">
        <v>0</v>
      </c>
      <c r="G619" s="10">
        <v>0</v>
      </c>
      <c r="H619" s="10">
        <v>0</v>
      </c>
      <c r="I619" s="11"/>
    </row>
    <row r="620" spans="1:9">
      <c r="A620" s="55"/>
      <c r="B620" s="47" t="s">
        <v>464</v>
      </c>
      <c r="C620" s="9" t="s">
        <v>415</v>
      </c>
      <c r="D620" s="10">
        <v>0.19</v>
      </c>
      <c r="E620" s="10">
        <v>0.7</v>
      </c>
      <c r="F620" s="10">
        <v>0.27</v>
      </c>
      <c r="G620" s="10">
        <v>8.2799999999999994</v>
      </c>
      <c r="H620" s="10">
        <v>3.5000000000000003E-2</v>
      </c>
      <c r="I620" s="11"/>
    </row>
    <row r="621" spans="1:9" ht="15.75" customHeight="1">
      <c r="A621" s="6" t="s">
        <v>52</v>
      </c>
      <c r="B621" s="46" t="s">
        <v>107</v>
      </c>
      <c r="C621" s="7" t="s">
        <v>32</v>
      </c>
      <c r="D621" s="7">
        <f>SUM(D622:D624)</f>
        <v>7.0000000000000007E-2</v>
      </c>
      <c r="E621" s="7">
        <f t="shared" ref="E621:H621" si="133">SUM(E622:E624)</f>
        <v>0</v>
      </c>
      <c r="F621" s="7">
        <f t="shared" si="133"/>
        <v>8.56</v>
      </c>
      <c r="G621" s="7">
        <f t="shared" si="133"/>
        <v>33.660000000000004</v>
      </c>
      <c r="H621" s="7">
        <f t="shared" si="133"/>
        <v>0</v>
      </c>
      <c r="I621" s="8" t="s">
        <v>108</v>
      </c>
    </row>
    <row r="622" spans="1:9">
      <c r="A622" s="55"/>
      <c r="B622" s="47" t="s">
        <v>34</v>
      </c>
      <c r="C622" s="9" t="s">
        <v>109</v>
      </c>
      <c r="D622" s="10">
        <v>0</v>
      </c>
      <c r="E622" s="10">
        <v>0</v>
      </c>
      <c r="F622" s="10">
        <v>0</v>
      </c>
      <c r="G622" s="10">
        <v>0</v>
      </c>
      <c r="H622" s="10">
        <v>0</v>
      </c>
      <c r="I622" s="11"/>
    </row>
    <row r="623" spans="1:9">
      <c r="A623" s="55"/>
      <c r="B623" s="47" t="s">
        <v>44</v>
      </c>
      <c r="C623" s="10" t="s">
        <v>110</v>
      </c>
      <c r="D623" s="10">
        <v>0</v>
      </c>
      <c r="E623" s="10">
        <v>0</v>
      </c>
      <c r="F623" s="10">
        <v>5.24</v>
      </c>
      <c r="G623" s="10">
        <v>20.94</v>
      </c>
      <c r="H623" s="10">
        <v>0</v>
      </c>
      <c r="I623" s="11"/>
    </row>
    <row r="624" spans="1:9">
      <c r="A624" s="55"/>
      <c r="B624" s="47" t="s">
        <v>111</v>
      </c>
      <c r="C624" s="9" t="s">
        <v>112</v>
      </c>
      <c r="D624" s="10">
        <v>7.0000000000000007E-2</v>
      </c>
      <c r="E624" s="10">
        <v>0</v>
      </c>
      <c r="F624" s="10">
        <v>3.32</v>
      </c>
      <c r="G624" s="10">
        <v>12.72</v>
      </c>
      <c r="H624" s="10">
        <v>0</v>
      </c>
      <c r="I624" s="11"/>
    </row>
    <row r="625" spans="1:9">
      <c r="A625" s="6" t="s">
        <v>52</v>
      </c>
      <c r="B625" s="46" t="s">
        <v>113</v>
      </c>
      <c r="C625" s="7" t="s">
        <v>24</v>
      </c>
      <c r="D625" s="7">
        <f>SUM(D626)</f>
        <v>1.08</v>
      </c>
      <c r="E625" s="7">
        <f t="shared" ref="E625:H625" si="134">SUM(E626)</f>
        <v>0.27</v>
      </c>
      <c r="F625" s="7">
        <f t="shared" si="134"/>
        <v>9.36</v>
      </c>
      <c r="G625" s="7">
        <f t="shared" si="134"/>
        <v>44.55</v>
      </c>
      <c r="H625" s="7">
        <f t="shared" si="134"/>
        <v>0</v>
      </c>
      <c r="I625" s="8" t="s">
        <v>114</v>
      </c>
    </row>
    <row r="626" spans="1:9">
      <c r="A626" s="55"/>
      <c r="B626" s="47" t="s">
        <v>115</v>
      </c>
      <c r="C626" s="9" t="s">
        <v>27</v>
      </c>
      <c r="D626" s="10">
        <v>1.08</v>
      </c>
      <c r="E626" s="10">
        <v>0.27</v>
      </c>
      <c r="F626" s="10">
        <v>9.36</v>
      </c>
      <c r="G626" s="10">
        <v>44.55</v>
      </c>
      <c r="H626" s="10">
        <v>0</v>
      </c>
      <c r="I626" s="11"/>
    </row>
    <row r="627" spans="1:9">
      <c r="A627" s="105" t="s">
        <v>57</v>
      </c>
      <c r="B627" s="106"/>
      <c r="C627" s="29">
        <v>520</v>
      </c>
      <c r="D627" s="29">
        <f>SUM(D598,D602,D612,D621,D625,)</f>
        <v>15.467999999999998</v>
      </c>
      <c r="E627" s="29">
        <f t="shared" ref="E627:H627" si="135">SUM(E598,E602,E612,E621,E625,)</f>
        <v>13.876000000000001</v>
      </c>
      <c r="F627" s="29">
        <f t="shared" si="135"/>
        <v>48.343000000000004</v>
      </c>
      <c r="G627" s="29">
        <f t="shared" si="135"/>
        <v>381.38000000000005</v>
      </c>
      <c r="H627" s="29">
        <f t="shared" si="135"/>
        <v>28.247</v>
      </c>
      <c r="I627" s="16"/>
    </row>
    <row r="628" spans="1:9" ht="18" customHeight="1">
      <c r="A628" s="6" t="s">
        <v>116</v>
      </c>
      <c r="B628" s="46" t="s">
        <v>420</v>
      </c>
      <c r="C628" s="7" t="s">
        <v>60</v>
      </c>
      <c r="D628" s="7">
        <f>SUM(D629:D636)</f>
        <v>13.355</v>
      </c>
      <c r="E628" s="7">
        <f t="shared" ref="E628:H628" si="136">SUM(E629:E636)</f>
        <v>10.953000000000001</v>
      </c>
      <c r="F628" s="7">
        <f t="shared" si="136"/>
        <v>14.780000000000003</v>
      </c>
      <c r="G628" s="7">
        <f t="shared" si="136"/>
        <v>209.02</v>
      </c>
      <c r="H628" s="7">
        <f t="shared" si="136"/>
        <v>2.6999999999999997</v>
      </c>
      <c r="I628" s="8" t="s">
        <v>416</v>
      </c>
    </row>
    <row r="629" spans="1:9">
      <c r="A629" s="55"/>
      <c r="B629" s="47" t="s">
        <v>166</v>
      </c>
      <c r="C629" s="10" t="s">
        <v>417</v>
      </c>
      <c r="D629" s="10">
        <v>0.34499999999999997</v>
      </c>
      <c r="E629" s="10">
        <v>2.3E-2</v>
      </c>
      <c r="F629" s="10">
        <v>4.83</v>
      </c>
      <c r="G629" s="10">
        <v>20.47</v>
      </c>
      <c r="H629" s="10">
        <v>2.2999999999999998</v>
      </c>
      <c r="I629" s="11"/>
    </row>
    <row r="630" spans="1:9">
      <c r="A630" s="55"/>
      <c r="B630" s="47" t="s">
        <v>464</v>
      </c>
      <c r="C630" s="9" t="s">
        <v>191</v>
      </c>
      <c r="D630" s="10">
        <v>0.11</v>
      </c>
      <c r="E630" s="10">
        <v>0.4</v>
      </c>
      <c r="F630" s="10">
        <v>0.16</v>
      </c>
      <c r="G630" s="10">
        <v>4.76</v>
      </c>
      <c r="H630" s="10">
        <v>0.02</v>
      </c>
      <c r="I630" s="11"/>
    </row>
    <row r="631" spans="1:9">
      <c r="A631" s="55"/>
      <c r="B631" s="47" t="s">
        <v>259</v>
      </c>
      <c r="C631" s="9" t="s">
        <v>418</v>
      </c>
      <c r="D631" s="10">
        <v>11.36</v>
      </c>
      <c r="E631" s="10">
        <v>6.12</v>
      </c>
      <c r="F631" s="10">
        <v>1.36</v>
      </c>
      <c r="G631" s="10">
        <v>105.61</v>
      </c>
      <c r="H631" s="10">
        <v>0.34</v>
      </c>
      <c r="I631" s="11"/>
    </row>
    <row r="632" spans="1:9">
      <c r="A632" s="55"/>
      <c r="B632" s="47" t="s">
        <v>419</v>
      </c>
      <c r="C632" s="9" t="s">
        <v>191</v>
      </c>
      <c r="D632" s="10">
        <v>0</v>
      </c>
      <c r="E632" s="10">
        <v>0</v>
      </c>
      <c r="F632" s="10">
        <v>0</v>
      </c>
      <c r="G632" s="10">
        <v>0</v>
      </c>
      <c r="H632" s="10">
        <v>0</v>
      </c>
      <c r="I632" s="11"/>
    </row>
    <row r="633" spans="1:9">
      <c r="A633" s="55"/>
      <c r="B633" s="47" t="s">
        <v>14</v>
      </c>
      <c r="C633" s="9" t="s">
        <v>191</v>
      </c>
      <c r="D633" s="10">
        <v>0.05</v>
      </c>
      <c r="E633" s="10">
        <v>2.46</v>
      </c>
      <c r="F633" s="10">
        <v>7.0000000000000007E-2</v>
      </c>
      <c r="G633" s="10">
        <v>22.66</v>
      </c>
      <c r="H633" s="10">
        <v>0</v>
      </c>
      <c r="I633" s="11"/>
    </row>
    <row r="634" spans="1:9">
      <c r="A634" s="55"/>
      <c r="B634" s="47" t="s">
        <v>40</v>
      </c>
      <c r="C634" s="9" t="s">
        <v>267</v>
      </c>
      <c r="D634" s="10">
        <v>0</v>
      </c>
      <c r="E634" s="10">
        <v>0</v>
      </c>
      <c r="F634" s="10">
        <v>7.98</v>
      </c>
      <c r="G634" s="10">
        <v>30.3</v>
      </c>
      <c r="H634" s="10">
        <v>0</v>
      </c>
      <c r="I634" s="11"/>
    </row>
    <row r="635" spans="1:9">
      <c r="A635" s="55"/>
      <c r="B635" s="47" t="s">
        <v>128</v>
      </c>
      <c r="C635" s="9" t="s">
        <v>192</v>
      </c>
      <c r="D635" s="10">
        <v>1.27</v>
      </c>
      <c r="E635" s="10">
        <v>1.1499999999999999</v>
      </c>
      <c r="F635" s="10">
        <v>7.0000000000000007E-2</v>
      </c>
      <c r="G635" s="10">
        <v>15.7</v>
      </c>
      <c r="H635" s="10">
        <v>0</v>
      </c>
      <c r="I635" s="11"/>
    </row>
    <row r="636" spans="1:9">
      <c r="A636" s="55"/>
      <c r="B636" s="47" t="s">
        <v>80</v>
      </c>
      <c r="C636" s="9" t="s">
        <v>267</v>
      </c>
      <c r="D636" s="10">
        <v>0.22</v>
      </c>
      <c r="E636" s="10">
        <v>0.8</v>
      </c>
      <c r="F636" s="10">
        <v>0.31</v>
      </c>
      <c r="G636" s="10">
        <v>9.52</v>
      </c>
      <c r="H636" s="10">
        <v>0.04</v>
      </c>
      <c r="I636" s="11"/>
    </row>
    <row r="637" spans="1:9">
      <c r="A637" s="6" t="s">
        <v>116</v>
      </c>
      <c r="B637" s="46" t="s">
        <v>421</v>
      </c>
      <c r="C637" s="7" t="s">
        <v>32</v>
      </c>
      <c r="D637" s="7">
        <f>SUM(D638:D639)</f>
        <v>0</v>
      </c>
      <c r="E637" s="7">
        <f t="shared" ref="E637:H637" si="137">SUM(E638:E639)</f>
        <v>0</v>
      </c>
      <c r="F637" s="7">
        <f t="shared" si="137"/>
        <v>0</v>
      </c>
      <c r="G637" s="7">
        <f t="shared" si="137"/>
        <v>0</v>
      </c>
      <c r="H637" s="7">
        <f t="shared" si="137"/>
        <v>0</v>
      </c>
      <c r="I637" s="8" t="s">
        <v>422</v>
      </c>
    </row>
    <row r="638" spans="1:9">
      <c r="A638" s="55"/>
      <c r="B638" s="47" t="s">
        <v>46</v>
      </c>
      <c r="C638" s="9" t="s">
        <v>63</v>
      </c>
      <c r="D638" s="10">
        <v>0</v>
      </c>
      <c r="E638" s="10">
        <v>0</v>
      </c>
      <c r="F638" s="10">
        <v>0</v>
      </c>
      <c r="G638" s="10">
        <v>0</v>
      </c>
      <c r="H638" s="10">
        <v>0</v>
      </c>
      <c r="I638" s="11"/>
    </row>
    <row r="639" spans="1:9" ht="15.75" thickBot="1">
      <c r="A639" s="55"/>
      <c r="B639" s="47" t="s">
        <v>423</v>
      </c>
      <c r="C639" s="9" t="s">
        <v>53</v>
      </c>
      <c r="D639" s="10">
        <v>0</v>
      </c>
      <c r="E639" s="10">
        <v>0</v>
      </c>
      <c r="F639" s="10">
        <v>0</v>
      </c>
      <c r="G639" s="10">
        <v>0</v>
      </c>
      <c r="H639" s="10">
        <v>0</v>
      </c>
      <c r="I639" s="11"/>
    </row>
    <row r="640" spans="1:9">
      <c r="A640" s="83" t="s">
        <v>57</v>
      </c>
      <c r="B640" s="84"/>
      <c r="C640" s="27">
        <v>280</v>
      </c>
      <c r="D640" s="27">
        <f>SUM(D628,D637,)</f>
        <v>13.355</v>
      </c>
      <c r="E640" s="27">
        <f t="shared" ref="E640:H640" si="138">SUM(E628,E637,)</f>
        <v>10.953000000000001</v>
      </c>
      <c r="F640" s="27">
        <f t="shared" si="138"/>
        <v>14.780000000000003</v>
      </c>
      <c r="G640" s="27">
        <f t="shared" si="138"/>
        <v>209.02</v>
      </c>
      <c r="H640" s="27">
        <f t="shared" si="138"/>
        <v>2.6999999999999997</v>
      </c>
      <c r="I640" s="22"/>
    </row>
    <row r="641" spans="1:9" ht="16.5" thickBot="1">
      <c r="A641" s="85" t="s">
        <v>140</v>
      </c>
      <c r="B641" s="86"/>
      <c r="C641" s="28">
        <f>SUM(C594,C597,C627,C640,)</f>
        <v>1230</v>
      </c>
      <c r="D641" s="28">
        <f t="shared" ref="D641:H641" si="139">SUM(D594,D597,D627,D640,)</f>
        <v>37.772999999999996</v>
      </c>
      <c r="E641" s="28">
        <f t="shared" si="139"/>
        <v>35.409000000000006</v>
      </c>
      <c r="F641" s="28">
        <f t="shared" si="139"/>
        <v>106.393</v>
      </c>
      <c r="G641" s="28">
        <f t="shared" si="139"/>
        <v>904.52</v>
      </c>
      <c r="H641" s="28">
        <f t="shared" si="139"/>
        <v>89.114000000000004</v>
      </c>
      <c r="I641" s="24"/>
    </row>
    <row r="643" spans="1:9" s="44" customFormat="1">
      <c r="A643" s="49"/>
      <c r="B643" s="49"/>
    </row>
    <row r="644" spans="1:9" s="44" customFormat="1">
      <c r="A644" s="49"/>
      <c r="B644" s="49"/>
    </row>
    <row r="645" spans="1:9" s="44" customFormat="1">
      <c r="A645" s="49"/>
      <c r="B645" s="49"/>
    </row>
    <row r="646" spans="1:9" s="44" customFormat="1">
      <c r="A646" s="49"/>
      <c r="B646" s="49"/>
    </row>
    <row r="647" spans="1:9" s="44" customFormat="1">
      <c r="A647" s="49"/>
      <c r="B647" s="49"/>
    </row>
    <row r="648" spans="1:9" s="44" customFormat="1">
      <c r="A648" s="49"/>
      <c r="B648" s="49"/>
    </row>
    <row r="650" spans="1:9" ht="15.75" thickBot="1"/>
    <row r="651" spans="1:9">
      <c r="A651" s="96" t="s">
        <v>2</v>
      </c>
      <c r="B651" s="98" t="s">
        <v>3</v>
      </c>
      <c r="C651" s="100" t="s">
        <v>4</v>
      </c>
      <c r="D651" s="68" t="s">
        <v>5</v>
      </c>
      <c r="E651" s="68"/>
      <c r="F651" s="68"/>
      <c r="G651" s="68" t="s">
        <v>6</v>
      </c>
      <c r="H651" s="90" t="s">
        <v>7</v>
      </c>
      <c r="I651" s="92" t="s">
        <v>8</v>
      </c>
    </row>
    <row r="652" spans="1:9" ht="15.75" thickBot="1">
      <c r="A652" s="97"/>
      <c r="B652" s="99"/>
      <c r="C652" s="101"/>
      <c r="D652" s="30" t="s">
        <v>9</v>
      </c>
      <c r="E652" s="30" t="s">
        <v>10</v>
      </c>
      <c r="F652" s="30" t="s">
        <v>11</v>
      </c>
      <c r="G652" s="89"/>
      <c r="H652" s="91"/>
      <c r="I652" s="93"/>
    </row>
    <row r="653" spans="1:9">
      <c r="A653" s="102" t="s">
        <v>424</v>
      </c>
      <c r="B653" s="103"/>
      <c r="C653" s="103"/>
      <c r="D653" s="103"/>
      <c r="E653" s="103"/>
      <c r="F653" s="103"/>
      <c r="G653" s="103"/>
      <c r="H653" s="103"/>
      <c r="I653" s="104"/>
    </row>
    <row r="654" spans="1:9">
      <c r="A654" s="6" t="s">
        <v>13</v>
      </c>
      <c r="B654" s="46" t="s">
        <v>14</v>
      </c>
      <c r="C654" s="7" t="s">
        <v>15</v>
      </c>
      <c r="D654" s="7">
        <f>SUM(D655,)</f>
        <v>0.06</v>
      </c>
      <c r="E654" s="7">
        <f t="shared" ref="E654:H654" si="140">SUM(E655,)</f>
        <v>3.08</v>
      </c>
      <c r="F654" s="7">
        <f t="shared" si="140"/>
        <v>0.08</v>
      </c>
      <c r="G654" s="7">
        <f t="shared" si="140"/>
        <v>28.3</v>
      </c>
      <c r="H654" s="7">
        <f t="shared" si="140"/>
        <v>0</v>
      </c>
      <c r="I654" s="8" t="s">
        <v>16</v>
      </c>
    </row>
    <row r="655" spans="1:9">
      <c r="A655" s="55"/>
      <c r="B655" s="47" t="s">
        <v>14</v>
      </c>
      <c r="C655" s="9" t="s">
        <v>17</v>
      </c>
      <c r="D655" s="10">
        <v>0.06</v>
      </c>
      <c r="E655" s="10">
        <v>3.08</v>
      </c>
      <c r="F655" s="10">
        <v>0.08</v>
      </c>
      <c r="G655" s="10">
        <v>28.3</v>
      </c>
      <c r="H655" s="10">
        <v>0</v>
      </c>
      <c r="I655" s="11"/>
    </row>
    <row r="656" spans="1:9">
      <c r="A656" s="6" t="s">
        <v>13</v>
      </c>
      <c r="B656" s="46" t="s">
        <v>23</v>
      </c>
      <c r="C656" s="7" t="s">
        <v>24</v>
      </c>
      <c r="D656" s="7">
        <f>SUM(D657,)</f>
        <v>1.98</v>
      </c>
      <c r="E656" s="7">
        <f t="shared" ref="E656:H656" si="141">SUM(E657,)</f>
        <v>0.27</v>
      </c>
      <c r="F656" s="7">
        <f t="shared" si="141"/>
        <v>11.4</v>
      </c>
      <c r="G656" s="7">
        <f t="shared" si="141"/>
        <v>59.7</v>
      </c>
      <c r="H656" s="7">
        <f t="shared" si="141"/>
        <v>0</v>
      </c>
      <c r="I656" s="8" t="s">
        <v>25</v>
      </c>
    </row>
    <row r="657" spans="1:9">
      <c r="A657" s="55"/>
      <c r="B657" s="47" t="s">
        <v>26</v>
      </c>
      <c r="C657" s="9" t="s">
        <v>27</v>
      </c>
      <c r="D657" s="10">
        <v>1.98</v>
      </c>
      <c r="E657" s="10">
        <v>0.27</v>
      </c>
      <c r="F657" s="10">
        <v>11.4</v>
      </c>
      <c r="G657" s="10">
        <v>59.7</v>
      </c>
      <c r="H657" s="10">
        <v>0</v>
      </c>
      <c r="I657" s="11"/>
    </row>
    <row r="658" spans="1:9">
      <c r="A658" s="6" t="s">
        <v>13</v>
      </c>
      <c r="B658" s="46" t="s">
        <v>425</v>
      </c>
      <c r="C658" s="32">
        <v>165</v>
      </c>
      <c r="D658" s="7">
        <f>SUM(D659:D665)</f>
        <v>21.509999999999998</v>
      </c>
      <c r="E658" s="7">
        <f t="shared" ref="E658:H658" si="142">SUM(E659:E665)</f>
        <v>14.649999999999999</v>
      </c>
      <c r="F658" s="7">
        <f t="shared" si="142"/>
        <v>15.593</v>
      </c>
      <c r="G658" s="7">
        <f t="shared" si="142"/>
        <v>280.47699999999998</v>
      </c>
      <c r="H658" s="7">
        <f t="shared" si="142"/>
        <v>1.2170000000000001</v>
      </c>
      <c r="I658" s="32">
        <v>79</v>
      </c>
    </row>
    <row r="659" spans="1:9">
      <c r="A659" s="55"/>
      <c r="B659" s="47" t="s">
        <v>258</v>
      </c>
      <c r="C659" s="9" t="s">
        <v>335</v>
      </c>
      <c r="D659" s="10">
        <v>1.08</v>
      </c>
      <c r="E659" s="10">
        <v>0.1</v>
      </c>
      <c r="F659" s="10">
        <v>7.41</v>
      </c>
      <c r="G659" s="10">
        <v>34.97</v>
      </c>
      <c r="H659" s="10">
        <v>0</v>
      </c>
      <c r="I659" s="11"/>
    </row>
    <row r="660" spans="1:9">
      <c r="A660" s="55"/>
      <c r="B660" s="47" t="s">
        <v>259</v>
      </c>
      <c r="C660" s="9" t="s">
        <v>426</v>
      </c>
      <c r="D660" s="10">
        <v>17.18</v>
      </c>
      <c r="E660" s="10">
        <v>9.26</v>
      </c>
      <c r="F660" s="10">
        <v>2.06</v>
      </c>
      <c r="G660" s="10">
        <v>159.80000000000001</v>
      </c>
      <c r="H660" s="10">
        <v>0.51400000000000001</v>
      </c>
      <c r="I660" s="11"/>
    </row>
    <row r="661" spans="1:9">
      <c r="A661" s="55"/>
      <c r="B661" s="47" t="s">
        <v>14</v>
      </c>
      <c r="C661" s="9" t="s">
        <v>81</v>
      </c>
      <c r="D661" s="10">
        <v>0.03</v>
      </c>
      <c r="E661" s="10">
        <v>1.48</v>
      </c>
      <c r="F661" s="10">
        <v>0.04</v>
      </c>
      <c r="G661" s="10">
        <v>13.58</v>
      </c>
      <c r="H661" s="10">
        <v>0</v>
      </c>
      <c r="I661" s="11"/>
    </row>
    <row r="662" spans="1:9">
      <c r="A662" s="55"/>
      <c r="B662" s="47" t="s">
        <v>45</v>
      </c>
      <c r="C662" s="9" t="s">
        <v>427</v>
      </c>
      <c r="D662" s="10">
        <v>1.48</v>
      </c>
      <c r="E662" s="10">
        <v>1.63</v>
      </c>
      <c r="F662" s="10">
        <v>2.4</v>
      </c>
      <c r="G662" s="10">
        <v>30.6</v>
      </c>
      <c r="H662" s="10">
        <v>0.66300000000000003</v>
      </c>
      <c r="I662" s="11"/>
    </row>
    <row r="663" spans="1:9">
      <c r="A663" s="55"/>
      <c r="B663" s="47" t="s">
        <v>44</v>
      </c>
      <c r="C663" s="17" t="s">
        <v>262</v>
      </c>
      <c r="D663" s="10">
        <v>0</v>
      </c>
      <c r="E663" s="10">
        <v>0</v>
      </c>
      <c r="F663" s="10">
        <v>3.2930000000000001</v>
      </c>
      <c r="G663" s="10">
        <v>13.167</v>
      </c>
      <c r="H663" s="10">
        <v>0</v>
      </c>
      <c r="I663" s="11"/>
    </row>
    <row r="664" spans="1:9">
      <c r="A664" s="55"/>
      <c r="B664" s="47" t="s">
        <v>150</v>
      </c>
      <c r="C664" s="9" t="s">
        <v>83</v>
      </c>
      <c r="D664" s="10">
        <v>1.52</v>
      </c>
      <c r="E664" s="10">
        <v>1.38</v>
      </c>
      <c r="F664" s="10">
        <v>0.08</v>
      </c>
      <c r="G664" s="10">
        <v>18.84</v>
      </c>
      <c r="H664" s="10">
        <v>0</v>
      </c>
      <c r="I664" s="11"/>
    </row>
    <row r="665" spans="1:9">
      <c r="A665" s="55"/>
      <c r="B665" s="47" t="s">
        <v>80</v>
      </c>
      <c r="C665" s="9" t="s">
        <v>267</v>
      </c>
      <c r="D665" s="10">
        <v>0.22</v>
      </c>
      <c r="E665" s="10">
        <v>0.8</v>
      </c>
      <c r="F665" s="10">
        <v>0.31</v>
      </c>
      <c r="G665" s="10">
        <v>9.52</v>
      </c>
      <c r="H665" s="10">
        <v>0.04</v>
      </c>
      <c r="I665" s="11"/>
    </row>
    <row r="666" spans="1:9" ht="16.5" customHeight="1">
      <c r="A666" s="6" t="s">
        <v>13</v>
      </c>
      <c r="B666" s="46" t="s">
        <v>158</v>
      </c>
      <c r="C666" s="7" t="s">
        <v>32</v>
      </c>
      <c r="D666" s="7">
        <f>SUM(D667:D670)</f>
        <v>3.6</v>
      </c>
      <c r="E666" s="7">
        <f t="shared" ref="E666:H666" si="143">SUM(E667:E670)</f>
        <v>3.9600000000000004</v>
      </c>
      <c r="F666" s="7">
        <f t="shared" si="143"/>
        <v>12.46</v>
      </c>
      <c r="G666" s="7">
        <f t="shared" si="143"/>
        <v>100.82</v>
      </c>
      <c r="H666" s="7">
        <f t="shared" si="143"/>
        <v>1.5209999999999999</v>
      </c>
      <c r="I666" s="8" t="s">
        <v>156</v>
      </c>
    </row>
    <row r="667" spans="1:9">
      <c r="A667" s="55"/>
      <c r="B667" s="47" t="s">
        <v>45</v>
      </c>
      <c r="C667" s="9" t="s">
        <v>159</v>
      </c>
      <c r="D667" s="10">
        <v>3.39</v>
      </c>
      <c r="E667" s="10">
        <v>3.74</v>
      </c>
      <c r="F667" s="10">
        <v>5.5</v>
      </c>
      <c r="G667" s="10">
        <v>70.2</v>
      </c>
      <c r="H667" s="10">
        <v>1.5209999999999999</v>
      </c>
      <c r="I667" s="11"/>
    </row>
    <row r="668" spans="1:9">
      <c r="A668" s="55"/>
      <c r="B668" s="47" t="s">
        <v>46</v>
      </c>
      <c r="C668" s="9" t="s">
        <v>160</v>
      </c>
      <c r="D668" s="10">
        <v>0</v>
      </c>
      <c r="E668" s="10">
        <v>0</v>
      </c>
      <c r="F668" s="10">
        <v>0</v>
      </c>
      <c r="G668" s="10">
        <v>0</v>
      </c>
      <c r="H668" s="10">
        <v>0</v>
      </c>
      <c r="I668" s="11"/>
    </row>
    <row r="669" spans="1:9">
      <c r="A669" s="55"/>
      <c r="B669" s="47" t="s">
        <v>44</v>
      </c>
      <c r="C669" s="10" t="s">
        <v>161</v>
      </c>
      <c r="D669" s="10">
        <v>0</v>
      </c>
      <c r="E669" s="10">
        <v>0</v>
      </c>
      <c r="F669" s="10">
        <v>6.74</v>
      </c>
      <c r="G669" s="10">
        <v>26.9</v>
      </c>
      <c r="H669" s="10">
        <v>0</v>
      </c>
      <c r="I669" s="11"/>
    </row>
    <row r="670" spans="1:9">
      <c r="A670" s="55"/>
      <c r="B670" s="47" t="s">
        <v>157</v>
      </c>
      <c r="C670" s="9" t="s">
        <v>162</v>
      </c>
      <c r="D670" s="10">
        <v>0.21</v>
      </c>
      <c r="E670" s="10">
        <v>0.22</v>
      </c>
      <c r="F670" s="10">
        <v>0.22</v>
      </c>
      <c r="G670" s="10">
        <v>3.72</v>
      </c>
      <c r="H670" s="10">
        <v>0</v>
      </c>
      <c r="I670" s="11"/>
    </row>
    <row r="671" spans="1:9">
      <c r="A671" s="81" t="s">
        <v>57</v>
      </c>
      <c r="B671" s="82"/>
      <c r="C671" s="29">
        <v>350</v>
      </c>
      <c r="D671" s="29">
        <f>SUM(D654,D656,D658,D666,)</f>
        <v>27.15</v>
      </c>
      <c r="E671" s="29">
        <f t="shared" ref="E671:H671" si="144">SUM(E654,E656,E658,E666,)</f>
        <v>21.96</v>
      </c>
      <c r="F671" s="29">
        <f t="shared" si="144"/>
        <v>39.533000000000001</v>
      </c>
      <c r="G671" s="29">
        <f t="shared" si="144"/>
        <v>469.29699999999997</v>
      </c>
      <c r="H671" s="29">
        <f t="shared" si="144"/>
        <v>2.738</v>
      </c>
      <c r="I671" s="16"/>
    </row>
    <row r="672" spans="1:9">
      <c r="A672" s="6" t="s">
        <v>58</v>
      </c>
      <c r="B672" s="46" t="s">
        <v>163</v>
      </c>
      <c r="C672" s="7" t="s">
        <v>164</v>
      </c>
      <c r="D672" s="7">
        <f>SUM(D673,)</f>
        <v>0.38</v>
      </c>
      <c r="E672" s="7">
        <f t="shared" ref="E672:H672" si="145">SUM(E673,)</f>
        <v>0.38</v>
      </c>
      <c r="F672" s="7">
        <f t="shared" si="145"/>
        <v>8.5500000000000007</v>
      </c>
      <c r="G672" s="7">
        <f t="shared" si="145"/>
        <v>42.75</v>
      </c>
      <c r="H672" s="7">
        <f t="shared" si="145"/>
        <v>156.75</v>
      </c>
      <c r="I672" s="8" t="s">
        <v>165</v>
      </c>
    </row>
    <row r="673" spans="1:9">
      <c r="A673" s="55"/>
      <c r="B673" s="47" t="s">
        <v>205</v>
      </c>
      <c r="C673" s="10" t="s">
        <v>268</v>
      </c>
      <c r="D673" s="10">
        <v>0.38</v>
      </c>
      <c r="E673" s="10">
        <v>0.38</v>
      </c>
      <c r="F673" s="10">
        <v>8.5500000000000007</v>
      </c>
      <c r="G673" s="10">
        <v>42.75</v>
      </c>
      <c r="H673" s="10">
        <v>156.75</v>
      </c>
      <c r="I673" s="11"/>
    </row>
    <row r="674" spans="1:9">
      <c r="A674" s="81" t="s">
        <v>57</v>
      </c>
      <c r="B674" s="82"/>
      <c r="C674" s="29">
        <v>95</v>
      </c>
      <c r="D674" s="29">
        <f>SUM(D672,)</f>
        <v>0.38</v>
      </c>
      <c r="E674" s="29">
        <f t="shared" ref="E674:H674" si="146">SUM(E672,)</f>
        <v>0.38</v>
      </c>
      <c r="F674" s="29">
        <f t="shared" si="146"/>
        <v>8.5500000000000007</v>
      </c>
      <c r="G674" s="29">
        <f t="shared" si="146"/>
        <v>42.75</v>
      </c>
      <c r="H674" s="29">
        <f t="shared" si="146"/>
        <v>156.75</v>
      </c>
      <c r="I674" s="16"/>
    </row>
    <row r="675" spans="1:9" ht="14.25" customHeight="1">
      <c r="A675" s="6" t="s">
        <v>52</v>
      </c>
      <c r="B675" s="46" t="s">
        <v>430</v>
      </c>
      <c r="C675" s="7" t="s">
        <v>24</v>
      </c>
      <c r="D675" s="7">
        <f>SUM(D676:D678)</f>
        <v>1.4</v>
      </c>
      <c r="E675" s="7">
        <f t="shared" ref="E675:H675" si="147">SUM(E676:E678)</f>
        <v>2.85</v>
      </c>
      <c r="F675" s="7">
        <f t="shared" si="147"/>
        <v>2.14</v>
      </c>
      <c r="G675" s="7">
        <f t="shared" si="147"/>
        <v>40.07</v>
      </c>
      <c r="H675" s="7">
        <f t="shared" si="147"/>
        <v>2.4620000000000002</v>
      </c>
      <c r="I675" s="8" t="s">
        <v>429</v>
      </c>
    </row>
    <row r="676" spans="1:9">
      <c r="A676" s="55"/>
      <c r="B676" s="47" t="s">
        <v>66</v>
      </c>
      <c r="C676" s="14" t="s">
        <v>162</v>
      </c>
      <c r="D676" s="12">
        <v>0</v>
      </c>
      <c r="E676" s="12">
        <v>1.5</v>
      </c>
      <c r="F676" s="12">
        <v>0</v>
      </c>
      <c r="G676" s="12">
        <v>13.48</v>
      </c>
      <c r="H676" s="12">
        <v>0</v>
      </c>
      <c r="I676" s="13"/>
    </row>
    <row r="677" spans="1:9">
      <c r="A677" s="55"/>
      <c r="B677" s="47" t="s">
        <v>65</v>
      </c>
      <c r="C677" s="14" t="s">
        <v>432</v>
      </c>
      <c r="D677" s="12">
        <v>0.36</v>
      </c>
      <c r="E677" s="12">
        <v>0.02</v>
      </c>
      <c r="F677" s="12">
        <v>2.14</v>
      </c>
      <c r="G677" s="12">
        <v>10.210000000000001</v>
      </c>
      <c r="H677" s="12">
        <v>2.4300000000000002</v>
      </c>
      <c r="I677" s="13"/>
    </row>
    <row r="678" spans="1:9">
      <c r="A678" s="55"/>
      <c r="B678" s="47" t="s">
        <v>428</v>
      </c>
      <c r="C678" s="14" t="s">
        <v>431</v>
      </c>
      <c r="D678" s="12">
        <v>1.04</v>
      </c>
      <c r="E678" s="12">
        <v>1.33</v>
      </c>
      <c r="F678" s="12">
        <v>0</v>
      </c>
      <c r="G678" s="12">
        <v>16.38</v>
      </c>
      <c r="H678" s="12">
        <v>3.2000000000000001E-2</v>
      </c>
      <c r="I678" s="13"/>
    </row>
    <row r="679" spans="1:9">
      <c r="A679" s="6" t="s">
        <v>52</v>
      </c>
      <c r="B679" s="46" t="s">
        <v>433</v>
      </c>
      <c r="C679" s="7" t="s">
        <v>32</v>
      </c>
      <c r="D679" s="7">
        <f>SUM(D680:D688)</f>
        <v>4.7899999999999991</v>
      </c>
      <c r="E679" s="7">
        <f t="shared" ref="E679:H679" si="148">SUM(E680:E688)</f>
        <v>5.59</v>
      </c>
      <c r="F679" s="7">
        <f t="shared" si="148"/>
        <v>8.75</v>
      </c>
      <c r="G679" s="7">
        <f t="shared" si="148"/>
        <v>104.18</v>
      </c>
      <c r="H679" s="7">
        <f t="shared" si="148"/>
        <v>12.3</v>
      </c>
      <c r="I679" s="8" t="s">
        <v>434</v>
      </c>
    </row>
    <row r="680" spans="1:9">
      <c r="A680" s="55"/>
      <c r="B680" s="47" t="s">
        <v>93</v>
      </c>
      <c r="C680" s="9" t="s">
        <v>392</v>
      </c>
      <c r="D680" s="10">
        <v>0.22</v>
      </c>
      <c r="E680" s="10">
        <v>0.01</v>
      </c>
      <c r="F680" s="10">
        <v>0.56000000000000005</v>
      </c>
      <c r="G680" s="10">
        <v>3.36</v>
      </c>
      <c r="H680" s="10">
        <v>5.4</v>
      </c>
      <c r="I680" s="11"/>
    </row>
    <row r="681" spans="1:9">
      <c r="A681" s="55"/>
      <c r="B681" s="47" t="s">
        <v>95</v>
      </c>
      <c r="C681" s="9" t="s">
        <v>435</v>
      </c>
      <c r="D681" s="10">
        <v>0.6</v>
      </c>
      <c r="E681" s="10">
        <v>0.12</v>
      </c>
      <c r="F681" s="10">
        <v>4.8899999999999997</v>
      </c>
      <c r="G681" s="10">
        <v>23.1</v>
      </c>
      <c r="H681" s="10">
        <v>6</v>
      </c>
      <c r="I681" s="11"/>
    </row>
    <row r="682" spans="1:9">
      <c r="A682" s="55"/>
      <c r="B682" s="47" t="s">
        <v>243</v>
      </c>
      <c r="C682" s="9" t="s">
        <v>436</v>
      </c>
      <c r="D682" s="10">
        <v>0.08</v>
      </c>
      <c r="E682" s="10">
        <v>0.01</v>
      </c>
      <c r="F682" s="10">
        <v>0.49</v>
      </c>
      <c r="G682" s="10">
        <v>2.46</v>
      </c>
      <c r="H682" s="10">
        <v>0.6</v>
      </c>
      <c r="I682" s="11"/>
    </row>
    <row r="683" spans="1:9">
      <c r="A683" s="55"/>
      <c r="B683" s="47" t="s">
        <v>246</v>
      </c>
      <c r="C683" s="9" t="s">
        <v>221</v>
      </c>
      <c r="D683" s="10">
        <v>0</v>
      </c>
      <c r="E683" s="10">
        <v>0</v>
      </c>
      <c r="F683" s="10">
        <v>0</v>
      </c>
      <c r="G683" s="10">
        <v>0</v>
      </c>
      <c r="H683" s="10">
        <v>0</v>
      </c>
      <c r="I683" s="11"/>
    </row>
    <row r="684" spans="1:9">
      <c r="A684" s="55"/>
      <c r="B684" s="47" t="s">
        <v>274</v>
      </c>
      <c r="C684" s="9" t="s">
        <v>174</v>
      </c>
      <c r="D684" s="10">
        <v>0.08</v>
      </c>
      <c r="E684" s="10">
        <v>0.01</v>
      </c>
      <c r="F684" s="10">
        <v>0.41</v>
      </c>
      <c r="G684" s="10">
        <v>2.1</v>
      </c>
      <c r="H684" s="10">
        <v>0.3</v>
      </c>
      <c r="I684" s="11"/>
    </row>
    <row r="685" spans="1:9">
      <c r="A685" s="55"/>
      <c r="B685" s="47" t="s">
        <v>130</v>
      </c>
      <c r="C685" s="9" t="s">
        <v>137</v>
      </c>
      <c r="D685" s="10">
        <v>0</v>
      </c>
      <c r="E685" s="10">
        <v>3</v>
      </c>
      <c r="F685" s="10">
        <v>0</v>
      </c>
      <c r="G685" s="10">
        <v>26.97</v>
      </c>
      <c r="H685" s="10">
        <v>0</v>
      </c>
      <c r="I685" s="11"/>
    </row>
    <row r="686" spans="1:9" ht="14.25" customHeight="1">
      <c r="A686" s="55"/>
      <c r="B686" s="47" t="s">
        <v>380</v>
      </c>
      <c r="C686" s="9" t="s">
        <v>437</v>
      </c>
      <c r="D686" s="10">
        <v>1.03</v>
      </c>
      <c r="E686" s="10">
        <v>0.05</v>
      </c>
      <c r="F686" s="10">
        <v>2.4</v>
      </c>
      <c r="G686" s="10">
        <v>13.62</v>
      </c>
      <c r="H686" s="10">
        <v>0</v>
      </c>
      <c r="I686" s="11"/>
    </row>
    <row r="687" spans="1:9">
      <c r="A687" s="55"/>
      <c r="B687" s="47" t="s">
        <v>34</v>
      </c>
      <c r="C687" s="9" t="s">
        <v>438</v>
      </c>
      <c r="D687" s="10">
        <v>0</v>
      </c>
      <c r="E687" s="10">
        <v>0</v>
      </c>
      <c r="F687" s="10">
        <v>0</v>
      </c>
      <c r="G687" s="10">
        <v>0</v>
      </c>
      <c r="H687" s="10">
        <v>0</v>
      </c>
      <c r="I687" s="11"/>
    </row>
    <row r="688" spans="1:9">
      <c r="A688" s="55"/>
      <c r="B688" s="47" t="s">
        <v>78</v>
      </c>
      <c r="C688" s="9" t="s">
        <v>404</v>
      </c>
      <c r="D688" s="10">
        <v>2.78</v>
      </c>
      <c r="E688" s="10">
        <v>2.39</v>
      </c>
      <c r="F688" s="10">
        <v>0</v>
      </c>
      <c r="G688" s="10">
        <v>32.57</v>
      </c>
      <c r="H688" s="10">
        <v>0</v>
      </c>
      <c r="I688" s="11"/>
    </row>
    <row r="689" spans="1:9" ht="16.5" customHeight="1">
      <c r="A689" s="6" t="s">
        <v>52</v>
      </c>
      <c r="B689" s="46" t="s">
        <v>440</v>
      </c>
      <c r="C689" s="7" t="s">
        <v>68</v>
      </c>
      <c r="D689" s="7">
        <f>SUM(D690:D694)</f>
        <v>10.14</v>
      </c>
      <c r="E689" s="7">
        <f t="shared" ref="E689:H689" si="149">SUM(E690:E694)</f>
        <v>10.790000000000001</v>
      </c>
      <c r="F689" s="7">
        <f t="shared" si="149"/>
        <v>5.1800000000000006</v>
      </c>
      <c r="G689" s="7">
        <f t="shared" si="149"/>
        <v>158.42000000000002</v>
      </c>
      <c r="H689" s="7">
        <f t="shared" si="149"/>
        <v>0.96799999999999997</v>
      </c>
      <c r="I689" s="8" t="s">
        <v>439</v>
      </c>
    </row>
    <row r="690" spans="1:9" ht="18" customHeight="1">
      <c r="A690" s="55"/>
      <c r="B690" s="47" t="s">
        <v>38</v>
      </c>
      <c r="C690" s="14" t="s">
        <v>288</v>
      </c>
      <c r="D690" s="12">
        <v>0.39</v>
      </c>
      <c r="E690" s="12">
        <v>0.46</v>
      </c>
      <c r="F690" s="12">
        <v>0.62</v>
      </c>
      <c r="G690" s="12">
        <v>8.27</v>
      </c>
      <c r="H690" s="12">
        <v>7.9000000000000001E-2</v>
      </c>
      <c r="I690" s="13"/>
    </row>
    <row r="691" spans="1:9">
      <c r="A691" s="55"/>
      <c r="B691" s="47" t="s">
        <v>442</v>
      </c>
      <c r="C691" s="12" t="s">
        <v>441</v>
      </c>
      <c r="D691" s="12">
        <v>8.99</v>
      </c>
      <c r="E691" s="12">
        <v>9.09</v>
      </c>
      <c r="F691" s="12">
        <v>0</v>
      </c>
      <c r="G691" s="12">
        <v>117.51</v>
      </c>
      <c r="H691" s="12">
        <v>0.88900000000000001</v>
      </c>
      <c r="I691" s="13"/>
    </row>
    <row r="692" spans="1:9" ht="18" customHeight="1">
      <c r="A692" s="55"/>
      <c r="B692" s="47" t="s">
        <v>286</v>
      </c>
      <c r="C692" s="14" t="s">
        <v>287</v>
      </c>
      <c r="D692" s="12">
        <v>0.74</v>
      </c>
      <c r="E692" s="12">
        <v>0.09</v>
      </c>
      <c r="F692" s="12">
        <v>4.53</v>
      </c>
      <c r="G692" s="12">
        <v>22.03</v>
      </c>
      <c r="H692" s="12">
        <v>0</v>
      </c>
      <c r="I692" s="13"/>
    </row>
    <row r="693" spans="1:9">
      <c r="A693" s="55"/>
      <c r="B693" s="47" t="s">
        <v>419</v>
      </c>
      <c r="C693" s="14" t="s">
        <v>17</v>
      </c>
      <c r="D693" s="12">
        <v>0</v>
      </c>
      <c r="E693" s="12">
        <v>0</v>
      </c>
      <c r="F693" s="12">
        <v>0</v>
      </c>
      <c r="G693" s="12">
        <v>0</v>
      </c>
      <c r="H693" s="12">
        <v>0</v>
      </c>
      <c r="I693" s="13"/>
    </row>
    <row r="694" spans="1:9">
      <c r="A694" s="55"/>
      <c r="B694" s="47" t="s">
        <v>14</v>
      </c>
      <c r="C694" s="14" t="s">
        <v>245</v>
      </c>
      <c r="D694" s="12">
        <v>0.02</v>
      </c>
      <c r="E694" s="12">
        <v>1.1499999999999999</v>
      </c>
      <c r="F694" s="12">
        <v>0.03</v>
      </c>
      <c r="G694" s="12">
        <v>10.61</v>
      </c>
      <c r="H694" s="12">
        <v>0</v>
      </c>
      <c r="I694" s="13"/>
    </row>
    <row r="695" spans="1:9">
      <c r="A695" s="6" t="s">
        <v>52</v>
      </c>
      <c r="B695" s="46" t="s">
        <v>196</v>
      </c>
      <c r="C695" s="7" t="s">
        <v>102</v>
      </c>
      <c r="D695" s="7">
        <f>SUM(D696:D699)</f>
        <v>2.5500000000000003</v>
      </c>
      <c r="E695" s="7">
        <f t="shared" ref="E695:H695" si="150">SUM(E696:E699)</f>
        <v>3</v>
      </c>
      <c r="F695" s="7">
        <f t="shared" si="150"/>
        <v>14.68</v>
      </c>
      <c r="G695" s="7">
        <f t="shared" si="150"/>
        <v>96.29</v>
      </c>
      <c r="H695" s="7">
        <f t="shared" si="150"/>
        <v>16.57</v>
      </c>
      <c r="I695" s="8" t="s">
        <v>197</v>
      </c>
    </row>
    <row r="696" spans="1:9">
      <c r="A696" s="55"/>
      <c r="B696" s="47" t="s">
        <v>95</v>
      </c>
      <c r="C696" s="9" t="s">
        <v>198</v>
      </c>
      <c r="D696" s="10">
        <v>1.62</v>
      </c>
      <c r="E696" s="10">
        <v>0.32</v>
      </c>
      <c r="F696" s="10">
        <v>13.18</v>
      </c>
      <c r="G696" s="10">
        <v>62.25</v>
      </c>
      <c r="H696" s="10">
        <v>16.170000000000002</v>
      </c>
      <c r="I696" s="11"/>
    </row>
    <row r="697" spans="1:9">
      <c r="A697" s="55"/>
      <c r="B697" s="47" t="s">
        <v>14</v>
      </c>
      <c r="C697" s="9" t="s">
        <v>199</v>
      </c>
      <c r="D697" s="10">
        <v>0.04</v>
      </c>
      <c r="E697" s="10">
        <v>1.69</v>
      </c>
      <c r="F697" s="10">
        <v>0.05</v>
      </c>
      <c r="G697" s="10">
        <v>15.56</v>
      </c>
      <c r="H697" s="10">
        <v>0</v>
      </c>
      <c r="I697" s="11"/>
    </row>
    <row r="698" spans="1:9">
      <c r="A698" s="55"/>
      <c r="B698" s="47" t="s">
        <v>45</v>
      </c>
      <c r="C698" s="9" t="s">
        <v>200</v>
      </c>
      <c r="D698" s="10">
        <v>0.89</v>
      </c>
      <c r="E698" s="10">
        <v>0.99</v>
      </c>
      <c r="F698" s="10">
        <v>1.45</v>
      </c>
      <c r="G698" s="10">
        <v>18.48</v>
      </c>
      <c r="H698" s="10">
        <v>0.4</v>
      </c>
      <c r="I698" s="11"/>
    </row>
    <row r="699" spans="1:9" ht="16.5" customHeight="1">
      <c r="A699" s="55"/>
      <c r="B699" s="47" t="s">
        <v>43</v>
      </c>
      <c r="C699" s="9" t="s">
        <v>201</v>
      </c>
      <c r="D699" s="10">
        <v>0</v>
      </c>
      <c r="E699" s="10">
        <v>0</v>
      </c>
      <c r="F699" s="10">
        <v>0</v>
      </c>
      <c r="G699" s="10">
        <v>0</v>
      </c>
      <c r="H699" s="10">
        <v>0</v>
      </c>
      <c r="I699" s="11"/>
    </row>
    <row r="700" spans="1:9" ht="18" customHeight="1">
      <c r="A700" s="6" t="s">
        <v>52</v>
      </c>
      <c r="B700" s="46" t="s">
        <v>203</v>
      </c>
      <c r="C700" s="7" t="s">
        <v>32</v>
      </c>
      <c r="D700" s="7">
        <f>SUM(D701:D703)</f>
        <v>5.1999999999999998E-2</v>
      </c>
      <c r="E700" s="7">
        <f t="shared" ref="E700:H700" si="151">SUM(E701:E703)</f>
        <v>5.1999999999999998E-2</v>
      </c>
      <c r="F700" s="7">
        <f t="shared" si="151"/>
        <v>7.1680000000000001</v>
      </c>
      <c r="G700" s="7">
        <f t="shared" si="151"/>
        <v>29.840000000000003</v>
      </c>
      <c r="H700" s="7">
        <f t="shared" si="151"/>
        <v>21.65</v>
      </c>
      <c r="I700" s="8" t="s">
        <v>204</v>
      </c>
    </row>
    <row r="701" spans="1:9">
      <c r="A701" s="55"/>
      <c r="B701" s="47" t="s">
        <v>46</v>
      </c>
      <c r="C701" s="9" t="s">
        <v>62</v>
      </c>
      <c r="D701" s="10">
        <v>0</v>
      </c>
      <c r="E701" s="10">
        <v>0</v>
      </c>
      <c r="F701" s="10">
        <v>0</v>
      </c>
      <c r="G701" s="10">
        <v>0</v>
      </c>
      <c r="H701" s="10">
        <v>0</v>
      </c>
      <c r="I701" s="11"/>
    </row>
    <row r="702" spans="1:9">
      <c r="A702" s="55"/>
      <c r="B702" s="47" t="s">
        <v>44</v>
      </c>
      <c r="C702" s="17" t="s">
        <v>99</v>
      </c>
      <c r="D702" s="10">
        <v>0</v>
      </c>
      <c r="E702" s="10">
        <v>0</v>
      </c>
      <c r="F702" s="10">
        <v>5.9880000000000004</v>
      </c>
      <c r="G702" s="10">
        <v>23.94</v>
      </c>
      <c r="H702" s="10">
        <v>0</v>
      </c>
      <c r="I702" s="11"/>
    </row>
    <row r="703" spans="1:9">
      <c r="A703" s="55"/>
      <c r="B703" s="47" t="s">
        <v>205</v>
      </c>
      <c r="C703" s="10" t="s">
        <v>206</v>
      </c>
      <c r="D703" s="10">
        <v>5.1999999999999998E-2</v>
      </c>
      <c r="E703" s="10">
        <v>5.1999999999999998E-2</v>
      </c>
      <c r="F703" s="10">
        <v>1.18</v>
      </c>
      <c r="G703" s="10">
        <v>5.9</v>
      </c>
      <c r="H703" s="10">
        <v>21.65</v>
      </c>
      <c r="I703" s="11"/>
    </row>
    <row r="704" spans="1:9">
      <c r="A704" s="6" t="s">
        <v>52</v>
      </c>
      <c r="B704" s="46" t="s">
        <v>113</v>
      </c>
      <c r="C704" s="7" t="s">
        <v>24</v>
      </c>
      <c r="D704" s="7">
        <f>SUM(D705,)</f>
        <v>1.08</v>
      </c>
      <c r="E704" s="7">
        <f t="shared" ref="E704:H704" si="152">SUM(E705,)</f>
        <v>0.27</v>
      </c>
      <c r="F704" s="7">
        <f t="shared" si="152"/>
        <v>9.36</v>
      </c>
      <c r="G704" s="7">
        <f t="shared" si="152"/>
        <v>44.55</v>
      </c>
      <c r="H704" s="7">
        <f t="shared" si="152"/>
        <v>0</v>
      </c>
      <c r="I704" s="8" t="s">
        <v>114</v>
      </c>
    </row>
    <row r="705" spans="1:9">
      <c r="A705" s="55"/>
      <c r="B705" s="47" t="s">
        <v>115</v>
      </c>
      <c r="C705" s="9" t="s">
        <v>27</v>
      </c>
      <c r="D705" s="10">
        <v>1.08</v>
      </c>
      <c r="E705" s="10">
        <v>0.27</v>
      </c>
      <c r="F705" s="10">
        <v>9.36</v>
      </c>
      <c r="G705" s="10">
        <v>44.55</v>
      </c>
      <c r="H705" s="10">
        <v>0</v>
      </c>
      <c r="I705" s="11"/>
    </row>
    <row r="706" spans="1:9">
      <c r="A706" s="81" t="s">
        <v>57</v>
      </c>
      <c r="B706" s="82"/>
      <c r="C706" s="29">
        <v>520</v>
      </c>
      <c r="D706" s="29">
        <f>SUM(D675,D679,D689,D695,D700,D704,)</f>
        <v>20.012</v>
      </c>
      <c r="E706" s="29">
        <f t="shared" ref="E706:H706" si="153">SUM(E675,E679,E689,E695,E700,E704,)</f>
        <v>22.552</v>
      </c>
      <c r="F706" s="29">
        <f t="shared" si="153"/>
        <v>47.277999999999999</v>
      </c>
      <c r="G706" s="29">
        <f t="shared" si="153"/>
        <v>473.35000000000008</v>
      </c>
      <c r="H706" s="29">
        <f t="shared" si="153"/>
        <v>53.949999999999996</v>
      </c>
      <c r="I706" s="16"/>
    </row>
    <row r="707" spans="1:9">
      <c r="A707" s="57" t="s">
        <v>116</v>
      </c>
      <c r="B707" s="50" t="s">
        <v>207</v>
      </c>
      <c r="C707" s="25" t="s">
        <v>68</v>
      </c>
      <c r="D707" s="25">
        <f>SUM(D708)</f>
        <v>3.7</v>
      </c>
      <c r="E707" s="25">
        <f t="shared" ref="E707:H707" si="154">SUM(E708)</f>
        <v>4.7</v>
      </c>
      <c r="F707" s="25">
        <f t="shared" si="154"/>
        <v>36.549999999999997</v>
      </c>
      <c r="G707" s="25">
        <f t="shared" si="154"/>
        <v>203.5</v>
      </c>
      <c r="H707" s="25">
        <f t="shared" si="154"/>
        <v>0</v>
      </c>
      <c r="I707" s="26" t="s">
        <v>208</v>
      </c>
    </row>
    <row r="708" spans="1:9" ht="14.25" customHeight="1">
      <c r="A708" s="55"/>
      <c r="B708" s="47" t="s">
        <v>209</v>
      </c>
      <c r="C708" s="9" t="s">
        <v>210</v>
      </c>
      <c r="D708" s="10">
        <v>3.7</v>
      </c>
      <c r="E708" s="10">
        <v>4.7</v>
      </c>
      <c r="F708" s="10">
        <v>36.549999999999997</v>
      </c>
      <c r="G708" s="10">
        <v>203.5</v>
      </c>
      <c r="H708" s="10">
        <v>0</v>
      </c>
      <c r="I708" s="11"/>
    </row>
    <row r="709" spans="1:9" ht="18.75" customHeight="1">
      <c r="A709" s="6" t="s">
        <v>116</v>
      </c>
      <c r="B709" s="46" t="s">
        <v>134</v>
      </c>
      <c r="C709" s="7" t="s">
        <v>32</v>
      </c>
      <c r="D709" s="7">
        <f>SUM(D710:D711)</f>
        <v>4.3600000000000003</v>
      </c>
      <c r="E709" s="7">
        <f t="shared" ref="E709:H709" si="155">SUM(E710:E711)</f>
        <v>1.46</v>
      </c>
      <c r="F709" s="7">
        <f t="shared" si="155"/>
        <v>8.8140000000000001</v>
      </c>
      <c r="G709" s="7">
        <f t="shared" si="155"/>
        <v>70.17</v>
      </c>
      <c r="H709" s="7">
        <f t="shared" si="155"/>
        <v>1.0189999999999999</v>
      </c>
      <c r="I709" s="8" t="s">
        <v>135</v>
      </c>
    </row>
    <row r="710" spans="1:9">
      <c r="A710" s="55"/>
      <c r="B710" s="47" t="s">
        <v>136</v>
      </c>
      <c r="C710" s="17" t="s">
        <v>137</v>
      </c>
      <c r="D710" s="10">
        <v>0</v>
      </c>
      <c r="E710" s="10">
        <v>0</v>
      </c>
      <c r="F710" s="10">
        <v>2.9940000000000002</v>
      </c>
      <c r="G710" s="10">
        <v>11.97</v>
      </c>
      <c r="H710" s="10">
        <v>0</v>
      </c>
      <c r="I710" s="11"/>
    </row>
    <row r="711" spans="1:9" ht="15.75" thickBot="1">
      <c r="A711" s="56"/>
      <c r="B711" s="48" t="s">
        <v>138</v>
      </c>
      <c r="C711" s="18" t="s">
        <v>139</v>
      </c>
      <c r="D711" s="19">
        <v>4.3600000000000003</v>
      </c>
      <c r="E711" s="19">
        <v>1.46</v>
      </c>
      <c r="F711" s="19">
        <v>5.82</v>
      </c>
      <c r="G711" s="19">
        <v>58.2</v>
      </c>
      <c r="H711" s="19">
        <v>1.0189999999999999</v>
      </c>
      <c r="I711" s="20"/>
    </row>
    <row r="712" spans="1:9">
      <c r="A712" s="83" t="s">
        <v>57</v>
      </c>
      <c r="B712" s="84"/>
      <c r="C712" s="27">
        <v>200</v>
      </c>
      <c r="D712" s="27">
        <f>SUM(D707,D709,)</f>
        <v>8.06</v>
      </c>
      <c r="E712" s="27">
        <f t="shared" ref="E712:H712" si="156">SUM(E707,E709,)</f>
        <v>6.16</v>
      </c>
      <c r="F712" s="27">
        <f t="shared" si="156"/>
        <v>45.363999999999997</v>
      </c>
      <c r="G712" s="27">
        <f t="shared" si="156"/>
        <v>273.67</v>
      </c>
      <c r="H712" s="27">
        <f t="shared" si="156"/>
        <v>1.0189999999999999</v>
      </c>
      <c r="I712" s="22"/>
    </row>
    <row r="713" spans="1:9" ht="16.5" thickBot="1">
      <c r="A713" s="85" t="s">
        <v>140</v>
      </c>
      <c r="B713" s="86"/>
      <c r="C713" s="28">
        <f>SUM(C671,C674,C706,C712,)</f>
        <v>1165</v>
      </c>
      <c r="D713" s="28">
        <f t="shared" ref="D713:H713" si="157">SUM(D671,D674,D706,D712,)</f>
        <v>55.602000000000004</v>
      </c>
      <c r="E713" s="28">
        <f t="shared" si="157"/>
        <v>51.051999999999992</v>
      </c>
      <c r="F713" s="28">
        <f t="shared" si="157"/>
        <v>140.72499999999999</v>
      </c>
      <c r="G713" s="28">
        <f t="shared" si="157"/>
        <v>1259.0670000000002</v>
      </c>
      <c r="H713" s="28">
        <f t="shared" si="157"/>
        <v>214.45699999999999</v>
      </c>
      <c r="I713" s="24"/>
    </row>
    <row r="715" spans="1:9" s="44" customFormat="1">
      <c r="A715" s="49"/>
      <c r="B715" s="49"/>
    </row>
    <row r="716" spans="1:9" s="44" customFormat="1">
      <c r="A716" s="49"/>
      <c r="B716" s="49"/>
    </row>
    <row r="717" spans="1:9" s="44" customFormat="1">
      <c r="A717" s="49"/>
      <c r="B717" s="49"/>
    </row>
    <row r="718" spans="1:9" s="44" customFormat="1">
      <c r="A718" s="49"/>
      <c r="B718" s="49"/>
    </row>
    <row r="719" spans="1:9" s="44" customFormat="1">
      <c r="A719" s="49"/>
      <c r="B719" s="49"/>
    </row>
    <row r="720" spans="1:9" s="44" customFormat="1">
      <c r="A720" s="49"/>
      <c r="B720" s="49"/>
    </row>
    <row r="721" spans="1:9" s="44" customFormat="1">
      <c r="A721" s="49"/>
      <c r="B721" s="49"/>
    </row>
    <row r="722" spans="1:9" s="44" customFormat="1">
      <c r="A722" s="49"/>
      <c r="B722" s="49"/>
    </row>
    <row r="723" spans="1:9" s="44" customFormat="1">
      <c r="A723" s="49"/>
      <c r="B723" s="49"/>
    </row>
    <row r="724" spans="1:9" s="44" customFormat="1">
      <c r="A724" s="49"/>
      <c r="B724" s="49"/>
    </row>
    <row r="725" spans="1:9" s="44" customFormat="1">
      <c r="A725" s="49"/>
      <c r="B725" s="49"/>
    </row>
    <row r="727" spans="1:9" ht="15.75" thickBot="1"/>
    <row r="728" spans="1:9">
      <c r="A728" s="96" t="s">
        <v>2</v>
      </c>
      <c r="B728" s="98" t="s">
        <v>3</v>
      </c>
      <c r="C728" s="100" t="s">
        <v>4</v>
      </c>
      <c r="D728" s="68" t="s">
        <v>5</v>
      </c>
      <c r="E728" s="68"/>
      <c r="F728" s="68"/>
      <c r="G728" s="68" t="s">
        <v>6</v>
      </c>
      <c r="H728" s="90" t="s">
        <v>7</v>
      </c>
      <c r="I728" s="92" t="s">
        <v>8</v>
      </c>
    </row>
    <row r="729" spans="1:9" ht="15.75" thickBot="1">
      <c r="A729" s="97"/>
      <c r="B729" s="99"/>
      <c r="C729" s="101"/>
      <c r="D729" s="30" t="s">
        <v>9</v>
      </c>
      <c r="E729" s="30" t="s">
        <v>10</v>
      </c>
      <c r="F729" s="30" t="s">
        <v>11</v>
      </c>
      <c r="G729" s="89"/>
      <c r="H729" s="91"/>
      <c r="I729" s="93"/>
    </row>
    <row r="730" spans="1:9">
      <c r="A730" s="83" t="s">
        <v>445</v>
      </c>
      <c r="B730" s="94"/>
      <c r="C730" s="94"/>
      <c r="D730" s="94"/>
      <c r="E730" s="94"/>
      <c r="F730" s="94"/>
      <c r="G730" s="94"/>
      <c r="H730" s="94"/>
      <c r="I730" s="95"/>
    </row>
    <row r="731" spans="1:9">
      <c r="A731" s="6" t="s">
        <v>13</v>
      </c>
      <c r="B731" s="46" t="s">
        <v>14</v>
      </c>
      <c r="C731" s="7" t="s">
        <v>15</v>
      </c>
      <c r="D731" s="7">
        <f>SUM(D732,)</f>
        <v>0.06</v>
      </c>
      <c r="E731" s="7">
        <f t="shared" ref="E731:H731" si="158">SUM(E732,)</f>
        <v>3.08</v>
      </c>
      <c r="F731" s="7">
        <f t="shared" si="158"/>
        <v>0.08</v>
      </c>
      <c r="G731" s="7">
        <f t="shared" si="158"/>
        <v>28.3</v>
      </c>
      <c r="H731" s="7">
        <f t="shared" si="158"/>
        <v>0</v>
      </c>
      <c r="I731" s="8" t="s">
        <v>16</v>
      </c>
    </row>
    <row r="732" spans="1:9">
      <c r="A732" s="55"/>
      <c r="B732" s="47" t="s">
        <v>14</v>
      </c>
      <c r="C732" s="9" t="s">
        <v>17</v>
      </c>
      <c r="D732" s="10">
        <v>0.06</v>
      </c>
      <c r="E732" s="10">
        <v>3.08</v>
      </c>
      <c r="F732" s="10">
        <v>0.08</v>
      </c>
      <c r="G732" s="10">
        <v>28.3</v>
      </c>
      <c r="H732" s="10">
        <v>0</v>
      </c>
      <c r="I732" s="11"/>
    </row>
    <row r="733" spans="1:9">
      <c r="A733" s="6" t="s">
        <v>13</v>
      </c>
      <c r="B733" s="46" t="s">
        <v>23</v>
      </c>
      <c r="C733" s="7" t="s">
        <v>24</v>
      </c>
      <c r="D733" s="7">
        <f>SUM(D734,)</f>
        <v>1.98</v>
      </c>
      <c r="E733" s="7">
        <f t="shared" ref="E733:H733" si="159">SUM(E734,)</f>
        <v>0.27</v>
      </c>
      <c r="F733" s="7">
        <f t="shared" si="159"/>
        <v>11.4</v>
      </c>
      <c r="G733" s="7">
        <f t="shared" si="159"/>
        <v>59.7</v>
      </c>
      <c r="H733" s="7">
        <f t="shared" si="159"/>
        <v>0</v>
      </c>
      <c r="I733" s="8" t="s">
        <v>25</v>
      </c>
    </row>
    <row r="734" spans="1:9">
      <c r="A734" s="55"/>
      <c r="B734" s="47" t="s">
        <v>26</v>
      </c>
      <c r="C734" s="9" t="s">
        <v>27</v>
      </c>
      <c r="D734" s="10">
        <v>1.98</v>
      </c>
      <c r="E734" s="10">
        <v>0.27</v>
      </c>
      <c r="F734" s="10">
        <v>11.4</v>
      </c>
      <c r="G734" s="10">
        <v>59.7</v>
      </c>
      <c r="H734" s="10">
        <v>0</v>
      </c>
      <c r="I734" s="11"/>
    </row>
    <row r="735" spans="1:9" ht="14.25" customHeight="1">
      <c r="A735" s="6" t="s">
        <v>13</v>
      </c>
      <c r="B735" s="46" t="s">
        <v>443</v>
      </c>
      <c r="C735" s="7" t="s">
        <v>32</v>
      </c>
      <c r="D735" s="7">
        <f>SUM(D736:D741)</f>
        <v>5.04</v>
      </c>
      <c r="E735" s="7">
        <f t="shared" ref="E735:H735" si="160">SUM(E736:E741)</f>
        <v>6.87</v>
      </c>
      <c r="F735" s="7">
        <f t="shared" si="160"/>
        <v>18.344000000000001</v>
      </c>
      <c r="G735" s="7">
        <f t="shared" si="160"/>
        <v>156.24</v>
      </c>
      <c r="H735" s="7">
        <f t="shared" si="160"/>
        <v>1.462</v>
      </c>
      <c r="I735" s="8" t="s">
        <v>444</v>
      </c>
    </row>
    <row r="736" spans="1:9">
      <c r="A736" s="55"/>
      <c r="B736" s="47" t="s">
        <v>14</v>
      </c>
      <c r="C736" s="9" t="s">
        <v>54</v>
      </c>
      <c r="D736" s="10">
        <v>0.06</v>
      </c>
      <c r="E736" s="10">
        <v>2.77</v>
      </c>
      <c r="F736" s="10">
        <v>0.08</v>
      </c>
      <c r="G736" s="10">
        <v>25.47</v>
      </c>
      <c r="H736" s="10">
        <v>0</v>
      </c>
      <c r="I736" s="11"/>
    </row>
    <row r="737" spans="1:9">
      <c r="A737" s="55"/>
      <c r="B737" s="47" t="s">
        <v>45</v>
      </c>
      <c r="C737" s="9" t="s">
        <v>56</v>
      </c>
      <c r="D737" s="10">
        <v>3.26</v>
      </c>
      <c r="E737" s="10">
        <v>3.6</v>
      </c>
      <c r="F737" s="10">
        <v>5.29</v>
      </c>
      <c r="G737" s="10">
        <v>67.5</v>
      </c>
      <c r="H737" s="10">
        <v>1.462</v>
      </c>
      <c r="I737" s="11"/>
    </row>
    <row r="738" spans="1:9">
      <c r="A738" s="55"/>
      <c r="B738" s="47" t="s">
        <v>46</v>
      </c>
      <c r="C738" s="9" t="s">
        <v>50</v>
      </c>
      <c r="D738" s="10">
        <v>0</v>
      </c>
      <c r="E738" s="10">
        <v>0</v>
      </c>
      <c r="F738" s="10">
        <v>0</v>
      </c>
      <c r="G738" s="10">
        <v>0</v>
      </c>
      <c r="H738" s="10">
        <v>0</v>
      </c>
      <c r="I738" s="11"/>
    </row>
    <row r="739" spans="1:9" ht="15.75" customHeight="1">
      <c r="A739" s="55"/>
      <c r="B739" s="47" t="s">
        <v>43</v>
      </c>
      <c r="C739" s="9" t="s">
        <v>55</v>
      </c>
      <c r="D739" s="10">
        <v>0</v>
      </c>
      <c r="E739" s="10">
        <v>0</v>
      </c>
      <c r="F739" s="10">
        <v>0</v>
      </c>
      <c r="G739" s="10">
        <v>0</v>
      </c>
      <c r="H739" s="10">
        <v>0</v>
      </c>
      <c r="I739" s="11"/>
    </row>
    <row r="740" spans="1:9">
      <c r="A740" s="55"/>
      <c r="B740" s="47" t="s">
        <v>44</v>
      </c>
      <c r="C740" s="17" t="s">
        <v>137</v>
      </c>
      <c r="D740" s="10">
        <v>0</v>
      </c>
      <c r="E740" s="10">
        <v>0</v>
      </c>
      <c r="F740" s="10">
        <v>2.9940000000000002</v>
      </c>
      <c r="G740" s="10">
        <v>11.97</v>
      </c>
      <c r="H740" s="10">
        <v>0</v>
      </c>
      <c r="I740" s="11"/>
    </row>
    <row r="741" spans="1:9">
      <c r="A741" s="55"/>
      <c r="B741" s="47" t="s">
        <v>280</v>
      </c>
      <c r="C741" s="9" t="s">
        <v>53</v>
      </c>
      <c r="D741" s="10">
        <v>1.72</v>
      </c>
      <c r="E741" s="10">
        <v>0.5</v>
      </c>
      <c r="F741" s="10">
        <v>9.98</v>
      </c>
      <c r="G741" s="10">
        <v>51.3</v>
      </c>
      <c r="H741" s="10">
        <v>0</v>
      </c>
      <c r="I741" s="11"/>
    </row>
    <row r="742" spans="1:9">
      <c r="A742" s="6" t="s">
        <v>13</v>
      </c>
      <c r="B742" s="46" t="s">
        <v>31</v>
      </c>
      <c r="C742" s="7" t="s">
        <v>32</v>
      </c>
      <c r="D742" s="7">
        <f>SUM(D743:D746)</f>
        <v>3.15</v>
      </c>
      <c r="E742" s="7">
        <f t="shared" ref="E742:H742" si="161">SUM(E743:E746)</f>
        <v>3.46</v>
      </c>
      <c r="F742" s="7">
        <f t="shared" si="161"/>
        <v>9.8099999999999987</v>
      </c>
      <c r="G742" s="7">
        <f t="shared" si="161"/>
        <v>83.86</v>
      </c>
      <c r="H742" s="7">
        <f t="shared" si="161"/>
        <v>0.55000000000000004</v>
      </c>
      <c r="I742" s="8" t="s">
        <v>33</v>
      </c>
    </row>
    <row r="743" spans="1:9">
      <c r="A743" s="55"/>
      <c r="B743" s="47" t="s">
        <v>34</v>
      </c>
      <c r="C743" s="9" t="s">
        <v>35</v>
      </c>
      <c r="D743" s="10">
        <v>0</v>
      </c>
      <c r="E743" s="10">
        <v>0</v>
      </c>
      <c r="F743" s="10">
        <v>0</v>
      </c>
      <c r="G743" s="10">
        <v>0</v>
      </c>
      <c r="H743" s="10">
        <v>0</v>
      </c>
      <c r="I743" s="11"/>
    </row>
    <row r="744" spans="1:9">
      <c r="A744" s="55"/>
      <c r="B744" s="47" t="s">
        <v>36</v>
      </c>
      <c r="C744" s="9" t="s">
        <v>37</v>
      </c>
      <c r="D744" s="10">
        <v>0.4</v>
      </c>
      <c r="E744" s="10">
        <v>0.25</v>
      </c>
      <c r="F744" s="10">
        <v>0.17</v>
      </c>
      <c r="G744" s="10">
        <v>4.8099999999999996</v>
      </c>
      <c r="H744" s="10">
        <v>0</v>
      </c>
      <c r="I744" s="11"/>
    </row>
    <row r="745" spans="1:9" ht="15" customHeight="1">
      <c r="A745" s="55"/>
      <c r="B745" s="47" t="s">
        <v>38</v>
      </c>
      <c r="C745" s="9" t="s">
        <v>39</v>
      </c>
      <c r="D745" s="10">
        <v>2.75</v>
      </c>
      <c r="E745" s="10">
        <v>3.21</v>
      </c>
      <c r="F745" s="10">
        <v>4.3099999999999996</v>
      </c>
      <c r="G745" s="10">
        <v>57.75</v>
      </c>
      <c r="H745" s="10">
        <v>0.55000000000000004</v>
      </c>
      <c r="I745" s="11"/>
    </row>
    <row r="746" spans="1:9">
      <c r="A746" s="55"/>
      <c r="B746" s="47" t="s">
        <v>40</v>
      </c>
      <c r="C746" s="10" t="s">
        <v>41</v>
      </c>
      <c r="D746" s="10">
        <v>0</v>
      </c>
      <c r="E746" s="10">
        <v>0</v>
      </c>
      <c r="F746" s="10">
        <v>5.33</v>
      </c>
      <c r="G746" s="10">
        <v>21.3</v>
      </c>
      <c r="H746" s="10">
        <v>0</v>
      </c>
      <c r="I746" s="11"/>
    </row>
    <row r="747" spans="1:9">
      <c r="A747" s="81" t="s">
        <v>57</v>
      </c>
      <c r="B747" s="82"/>
      <c r="C747" s="29">
        <v>335</v>
      </c>
      <c r="D747" s="29">
        <f>SUM(D731,D733,D735,D742,)</f>
        <v>10.23</v>
      </c>
      <c r="E747" s="29">
        <f t="shared" ref="E747:H747" si="162">SUM(E731,E733,E735,E742,)</f>
        <v>13.68</v>
      </c>
      <c r="F747" s="29">
        <f t="shared" si="162"/>
        <v>39.634</v>
      </c>
      <c r="G747" s="29">
        <f t="shared" si="162"/>
        <v>328.1</v>
      </c>
      <c r="H747" s="29">
        <f t="shared" si="162"/>
        <v>2.012</v>
      </c>
      <c r="I747" s="16"/>
    </row>
    <row r="748" spans="1:9" ht="15" customHeight="1">
      <c r="A748" s="6" t="s">
        <v>58</v>
      </c>
      <c r="B748" s="46" t="s">
        <v>59</v>
      </c>
      <c r="C748" s="7" t="s">
        <v>32</v>
      </c>
      <c r="D748" s="7">
        <f>SUM(D749,)</f>
        <v>0.75</v>
      </c>
      <c r="E748" s="7">
        <f t="shared" ref="E748:H748" si="163">SUM(E749,)</f>
        <v>0.15</v>
      </c>
      <c r="F748" s="7">
        <f t="shared" si="163"/>
        <v>15.15</v>
      </c>
      <c r="G748" s="7">
        <f t="shared" si="163"/>
        <v>69</v>
      </c>
      <c r="H748" s="7">
        <f t="shared" si="163"/>
        <v>3</v>
      </c>
      <c r="I748" s="8" t="s">
        <v>60</v>
      </c>
    </row>
    <row r="749" spans="1:9">
      <c r="A749" s="55"/>
      <c r="B749" s="47" t="s">
        <v>61</v>
      </c>
      <c r="C749" s="9" t="s">
        <v>63</v>
      </c>
      <c r="D749" s="10">
        <v>0.75</v>
      </c>
      <c r="E749" s="10">
        <v>0.15</v>
      </c>
      <c r="F749" s="10">
        <v>15.15</v>
      </c>
      <c r="G749" s="10">
        <v>69</v>
      </c>
      <c r="H749" s="10">
        <v>3</v>
      </c>
      <c r="I749" s="11"/>
    </row>
    <row r="750" spans="1:9">
      <c r="A750" s="81" t="s">
        <v>57</v>
      </c>
      <c r="B750" s="82"/>
      <c r="C750" s="29">
        <v>150</v>
      </c>
      <c r="D750" s="29">
        <f>SUM(D748,)</f>
        <v>0.75</v>
      </c>
      <c r="E750" s="29">
        <f t="shared" ref="E750:H750" si="164">SUM(E748,)</f>
        <v>0.15</v>
      </c>
      <c r="F750" s="29">
        <f t="shared" si="164"/>
        <v>15.15</v>
      </c>
      <c r="G750" s="29">
        <f t="shared" si="164"/>
        <v>69</v>
      </c>
      <c r="H750" s="29">
        <f t="shared" si="164"/>
        <v>3</v>
      </c>
      <c r="I750" s="16"/>
    </row>
    <row r="751" spans="1:9" ht="14.25" customHeight="1">
      <c r="A751" s="6" t="s">
        <v>52</v>
      </c>
      <c r="B751" s="46" t="s">
        <v>454</v>
      </c>
      <c r="C751" s="7" t="s">
        <v>24</v>
      </c>
      <c r="D751" s="7">
        <f>SUM(D752)</f>
        <v>0.84</v>
      </c>
      <c r="E751" s="7">
        <f t="shared" ref="E751:H751" si="165">SUM(E752)</f>
        <v>0</v>
      </c>
      <c r="F751" s="7">
        <f t="shared" si="165"/>
        <v>0.39</v>
      </c>
      <c r="G751" s="7">
        <f t="shared" si="165"/>
        <v>4.83</v>
      </c>
      <c r="H751" s="7">
        <f t="shared" si="165"/>
        <v>0</v>
      </c>
      <c r="I751" s="8" t="s">
        <v>453</v>
      </c>
    </row>
    <row r="752" spans="1:9" ht="18" customHeight="1">
      <c r="A752" s="55"/>
      <c r="B752" s="47" t="s">
        <v>452</v>
      </c>
      <c r="C752" s="14" t="s">
        <v>27</v>
      </c>
      <c r="D752" s="12">
        <v>0.84</v>
      </c>
      <c r="E752" s="12">
        <v>0</v>
      </c>
      <c r="F752" s="12">
        <v>0.39</v>
      </c>
      <c r="G752" s="12">
        <v>4.83</v>
      </c>
      <c r="H752" s="12">
        <v>0</v>
      </c>
      <c r="I752" s="13"/>
    </row>
    <row r="753" spans="1:9" ht="18" customHeight="1">
      <c r="A753" s="6" t="s">
        <v>52</v>
      </c>
      <c r="B753" s="46" t="s">
        <v>446</v>
      </c>
      <c r="C753" s="7" t="s">
        <v>32</v>
      </c>
      <c r="D753" s="7">
        <f>SUM(D754:D762)</f>
        <v>4.07</v>
      </c>
      <c r="E753" s="7">
        <f t="shared" ref="E753:H753" si="166">SUM(E754:E762)</f>
        <v>3.1100000000000003</v>
      </c>
      <c r="F753" s="7">
        <f t="shared" si="166"/>
        <v>6.13</v>
      </c>
      <c r="G753" s="7">
        <f t="shared" si="166"/>
        <v>69.3</v>
      </c>
      <c r="H753" s="7">
        <f t="shared" si="166"/>
        <v>15.809999999999999</v>
      </c>
      <c r="I753" s="8" t="s">
        <v>447</v>
      </c>
    </row>
    <row r="754" spans="1:9">
      <c r="A754" s="55"/>
      <c r="B754" s="47" t="s">
        <v>93</v>
      </c>
      <c r="C754" s="9" t="s">
        <v>325</v>
      </c>
      <c r="D754" s="10">
        <v>0.43</v>
      </c>
      <c r="E754" s="10">
        <v>0.02</v>
      </c>
      <c r="F754" s="10">
        <v>1.1299999999999999</v>
      </c>
      <c r="G754" s="10">
        <v>6.72</v>
      </c>
      <c r="H754" s="10">
        <v>10.8</v>
      </c>
      <c r="I754" s="11"/>
    </row>
    <row r="755" spans="1:9">
      <c r="A755" s="55"/>
      <c r="B755" s="47" t="s">
        <v>95</v>
      </c>
      <c r="C755" s="9" t="s">
        <v>229</v>
      </c>
      <c r="D755" s="10">
        <v>0.28999999999999998</v>
      </c>
      <c r="E755" s="10">
        <v>0.06</v>
      </c>
      <c r="F755" s="10">
        <v>2.4</v>
      </c>
      <c r="G755" s="10">
        <v>11.32</v>
      </c>
      <c r="H755" s="10">
        <v>2.94</v>
      </c>
      <c r="I755" s="11"/>
    </row>
    <row r="756" spans="1:9">
      <c r="A756" s="55"/>
      <c r="B756" s="47" t="s">
        <v>65</v>
      </c>
      <c r="C756" s="9" t="s">
        <v>228</v>
      </c>
      <c r="D756" s="10">
        <v>0.25</v>
      </c>
      <c r="E756" s="10">
        <v>0.02</v>
      </c>
      <c r="F756" s="10">
        <v>1.48</v>
      </c>
      <c r="G756" s="10">
        <v>7.06</v>
      </c>
      <c r="H756" s="10">
        <v>1.68</v>
      </c>
      <c r="I756" s="11"/>
    </row>
    <row r="757" spans="1:9">
      <c r="A757" s="55"/>
      <c r="B757" s="47" t="s">
        <v>77</v>
      </c>
      <c r="C757" s="9" t="s">
        <v>227</v>
      </c>
      <c r="D757" s="10">
        <v>0.09</v>
      </c>
      <c r="E757" s="10">
        <v>0.01</v>
      </c>
      <c r="F757" s="10">
        <v>0.5</v>
      </c>
      <c r="G757" s="10">
        <v>2.52</v>
      </c>
      <c r="H757" s="10">
        <v>0.36</v>
      </c>
      <c r="I757" s="11"/>
    </row>
    <row r="758" spans="1:9">
      <c r="A758" s="55"/>
      <c r="B758" s="47" t="s">
        <v>79</v>
      </c>
      <c r="C758" s="9" t="s">
        <v>226</v>
      </c>
      <c r="D758" s="10">
        <v>7.0000000000000007E-2</v>
      </c>
      <c r="E758" s="10">
        <v>0.01</v>
      </c>
      <c r="F758" s="10">
        <v>0.39</v>
      </c>
      <c r="G758" s="10">
        <v>1.97</v>
      </c>
      <c r="H758" s="10">
        <v>0</v>
      </c>
      <c r="I758" s="11"/>
    </row>
    <row r="759" spans="1:9">
      <c r="A759" s="55"/>
      <c r="B759" s="47" t="s">
        <v>80</v>
      </c>
      <c r="C759" s="9" t="s">
        <v>99</v>
      </c>
      <c r="D759" s="10">
        <v>0.16</v>
      </c>
      <c r="E759" s="10">
        <v>0.6</v>
      </c>
      <c r="F759" s="10">
        <v>0.23</v>
      </c>
      <c r="G759" s="10">
        <v>7.14</v>
      </c>
      <c r="H759" s="10">
        <v>0.03</v>
      </c>
      <c r="I759" s="11"/>
    </row>
    <row r="760" spans="1:9" ht="14.25" customHeight="1">
      <c r="A760" s="55"/>
      <c r="B760" s="47" t="s">
        <v>43</v>
      </c>
      <c r="C760" s="9" t="s">
        <v>311</v>
      </c>
      <c r="D760" s="10">
        <v>0</v>
      </c>
      <c r="E760" s="10">
        <v>0</v>
      </c>
      <c r="F760" s="10">
        <v>0</v>
      </c>
      <c r="G760" s="10">
        <v>0</v>
      </c>
      <c r="H760" s="10">
        <v>0</v>
      </c>
      <c r="I760" s="11"/>
    </row>
    <row r="761" spans="1:9">
      <c r="A761" s="55"/>
      <c r="B761" s="47" t="s">
        <v>78</v>
      </c>
      <c r="C761" s="9" t="s">
        <v>404</v>
      </c>
      <c r="D761" s="10">
        <v>2.78</v>
      </c>
      <c r="E761" s="10">
        <v>2.39</v>
      </c>
      <c r="F761" s="10">
        <v>0</v>
      </c>
      <c r="G761" s="10">
        <v>32.57</v>
      </c>
      <c r="H761" s="10">
        <v>0</v>
      </c>
      <c r="I761" s="11"/>
    </row>
    <row r="762" spans="1:9">
      <c r="A762" s="55"/>
      <c r="B762" s="47" t="s">
        <v>46</v>
      </c>
      <c r="C762" s="10" t="s">
        <v>62</v>
      </c>
      <c r="D762" s="10">
        <v>0</v>
      </c>
      <c r="E762" s="10">
        <v>0</v>
      </c>
      <c r="F762" s="10">
        <v>0</v>
      </c>
      <c r="G762" s="10">
        <v>0</v>
      </c>
      <c r="H762" s="10">
        <v>0</v>
      </c>
      <c r="I762" s="11"/>
    </row>
    <row r="763" spans="1:9">
      <c r="A763" s="6" t="s">
        <v>52</v>
      </c>
      <c r="B763" s="46" t="s">
        <v>186</v>
      </c>
      <c r="C763" s="7" t="s">
        <v>68</v>
      </c>
      <c r="D763" s="7">
        <f>SUM(D764:D770)</f>
        <v>6.45</v>
      </c>
      <c r="E763" s="7">
        <f t="shared" ref="E763:H763" si="167">SUM(E764:E770)</f>
        <v>2.4699999999999998</v>
      </c>
      <c r="F763" s="7">
        <f t="shared" si="167"/>
        <v>6.24</v>
      </c>
      <c r="G763" s="7">
        <f t="shared" si="167"/>
        <v>74.160000000000011</v>
      </c>
      <c r="H763" s="7">
        <f t="shared" si="167"/>
        <v>0.47900000000000004</v>
      </c>
      <c r="I763" s="8" t="s">
        <v>187</v>
      </c>
    </row>
    <row r="764" spans="1:9">
      <c r="A764" s="55"/>
      <c r="B764" s="47" t="s">
        <v>188</v>
      </c>
      <c r="C764" s="10" t="s">
        <v>189</v>
      </c>
      <c r="D764" s="10">
        <v>5.2</v>
      </c>
      <c r="E764" s="10">
        <v>0.2</v>
      </c>
      <c r="F764" s="10">
        <v>0</v>
      </c>
      <c r="G764" s="10">
        <v>22.42</v>
      </c>
      <c r="H764" s="10">
        <v>0.32500000000000001</v>
      </c>
      <c r="I764" s="11"/>
    </row>
    <row r="765" spans="1:9">
      <c r="A765" s="55"/>
      <c r="B765" s="47" t="s">
        <v>14</v>
      </c>
      <c r="C765" s="9" t="s">
        <v>137</v>
      </c>
      <c r="D765" s="10">
        <v>0.04</v>
      </c>
      <c r="E765" s="10">
        <v>1.84</v>
      </c>
      <c r="F765" s="10">
        <v>0.05</v>
      </c>
      <c r="G765" s="10">
        <v>16.98</v>
      </c>
      <c r="H765" s="10">
        <v>0</v>
      </c>
      <c r="I765" s="11"/>
    </row>
    <row r="766" spans="1:9">
      <c r="A766" s="55"/>
      <c r="B766" s="47" t="s">
        <v>79</v>
      </c>
      <c r="C766" s="9" t="s">
        <v>190</v>
      </c>
      <c r="D766" s="10">
        <v>0.08</v>
      </c>
      <c r="E766" s="10">
        <v>0.01</v>
      </c>
      <c r="F766" s="10">
        <v>0.49</v>
      </c>
      <c r="G766" s="10">
        <v>2.46</v>
      </c>
      <c r="H766" s="10">
        <v>0</v>
      </c>
      <c r="I766" s="11"/>
    </row>
    <row r="767" spans="1:9">
      <c r="A767" s="55"/>
      <c r="B767" s="47" t="s">
        <v>82</v>
      </c>
      <c r="C767" s="9" t="s">
        <v>191</v>
      </c>
      <c r="D767" s="10">
        <v>0.41</v>
      </c>
      <c r="E767" s="10">
        <v>0.04</v>
      </c>
      <c r="F767" s="10">
        <v>2.76</v>
      </c>
      <c r="G767" s="10">
        <v>13.36</v>
      </c>
      <c r="H767" s="10">
        <v>2.4E-2</v>
      </c>
      <c r="I767" s="11"/>
    </row>
    <row r="768" spans="1:9">
      <c r="A768" s="55"/>
      <c r="B768" s="47" t="s">
        <v>45</v>
      </c>
      <c r="C768" s="9" t="s">
        <v>192</v>
      </c>
      <c r="D768" s="10">
        <v>0.28999999999999998</v>
      </c>
      <c r="E768" s="10">
        <v>0.32</v>
      </c>
      <c r="F768" s="10">
        <v>0.47</v>
      </c>
      <c r="G768" s="10">
        <v>6</v>
      </c>
      <c r="H768" s="10">
        <v>0.13</v>
      </c>
      <c r="I768" s="11"/>
    </row>
    <row r="769" spans="1:9" ht="15.75" customHeight="1">
      <c r="A769" s="55"/>
      <c r="B769" s="47" t="s">
        <v>43</v>
      </c>
      <c r="C769" s="9" t="s">
        <v>193</v>
      </c>
      <c r="D769" s="10">
        <v>0</v>
      </c>
      <c r="E769" s="10">
        <v>0</v>
      </c>
      <c r="F769" s="10">
        <v>0</v>
      </c>
      <c r="G769" s="10">
        <v>0</v>
      </c>
      <c r="H769" s="10">
        <v>0</v>
      </c>
      <c r="I769" s="11"/>
    </row>
    <row r="770" spans="1:9">
      <c r="A770" s="55"/>
      <c r="B770" s="47" t="s">
        <v>194</v>
      </c>
      <c r="C770" s="9" t="s">
        <v>195</v>
      </c>
      <c r="D770" s="10">
        <v>0.43</v>
      </c>
      <c r="E770" s="10">
        <v>0.06</v>
      </c>
      <c r="F770" s="10">
        <v>2.4700000000000002</v>
      </c>
      <c r="G770" s="10">
        <v>12.94</v>
      </c>
      <c r="H770" s="10">
        <v>0</v>
      </c>
      <c r="I770" s="11"/>
    </row>
    <row r="771" spans="1:9">
      <c r="A771" s="6" t="s">
        <v>52</v>
      </c>
      <c r="B771" s="46" t="s">
        <v>238</v>
      </c>
      <c r="C771" s="7" t="s">
        <v>102</v>
      </c>
      <c r="D771" s="7">
        <f>SUM(D772:D774)</f>
        <v>3.0100000000000002</v>
      </c>
      <c r="E771" s="7">
        <f t="shared" ref="E771:H771" si="168">SUM(E772:E774)</f>
        <v>4.0600000000000005</v>
      </c>
      <c r="F771" s="7">
        <f t="shared" si="168"/>
        <v>24.549999999999997</v>
      </c>
      <c r="G771" s="7">
        <f t="shared" si="168"/>
        <v>147.01</v>
      </c>
      <c r="H771" s="7">
        <f t="shared" si="168"/>
        <v>0</v>
      </c>
      <c r="I771" s="8" t="s">
        <v>237</v>
      </c>
    </row>
    <row r="772" spans="1:9" ht="15" customHeight="1">
      <c r="A772" s="55"/>
      <c r="B772" s="47" t="s">
        <v>236</v>
      </c>
      <c r="C772" s="14" t="s">
        <v>240</v>
      </c>
      <c r="D772" s="12">
        <v>2.95</v>
      </c>
      <c r="E772" s="12">
        <v>1.02</v>
      </c>
      <c r="F772" s="12">
        <v>24.47</v>
      </c>
      <c r="G772" s="12">
        <v>118.99</v>
      </c>
      <c r="H772" s="12">
        <v>0</v>
      </c>
      <c r="I772" s="13"/>
    </row>
    <row r="773" spans="1:9">
      <c r="A773" s="55"/>
      <c r="B773" s="47" t="s">
        <v>14</v>
      </c>
      <c r="C773" s="14" t="s">
        <v>239</v>
      </c>
      <c r="D773" s="12">
        <v>0.06</v>
      </c>
      <c r="E773" s="12">
        <v>3.04</v>
      </c>
      <c r="F773" s="12">
        <v>0.08</v>
      </c>
      <c r="G773" s="12">
        <v>28.02</v>
      </c>
      <c r="H773" s="12">
        <v>0</v>
      </c>
      <c r="I773" s="13"/>
    </row>
    <row r="774" spans="1:9" ht="15.75" customHeight="1">
      <c r="A774" s="55"/>
      <c r="B774" s="47" t="s">
        <v>43</v>
      </c>
      <c r="C774" s="14" t="s">
        <v>201</v>
      </c>
      <c r="D774" s="12">
        <v>0</v>
      </c>
      <c r="E774" s="12">
        <v>0</v>
      </c>
      <c r="F774" s="12">
        <v>0</v>
      </c>
      <c r="G774" s="12">
        <v>0</v>
      </c>
      <c r="H774" s="12">
        <v>0</v>
      </c>
      <c r="I774" s="13"/>
    </row>
    <row r="775" spans="1:9" ht="15.75" customHeight="1">
      <c r="A775" s="6" t="s">
        <v>52</v>
      </c>
      <c r="B775" s="46" t="s">
        <v>107</v>
      </c>
      <c r="C775" s="7" t="s">
        <v>32</v>
      </c>
      <c r="D775" s="7">
        <f>SUM(D776:D778)</f>
        <v>7.0000000000000007E-2</v>
      </c>
      <c r="E775" s="7">
        <f t="shared" ref="E775:H775" si="169">SUM(E776:E778)</f>
        <v>0</v>
      </c>
      <c r="F775" s="7">
        <f t="shared" si="169"/>
        <v>8.56</v>
      </c>
      <c r="G775" s="7">
        <f t="shared" si="169"/>
        <v>33.660000000000004</v>
      </c>
      <c r="H775" s="7">
        <f t="shared" si="169"/>
        <v>0</v>
      </c>
      <c r="I775" s="8" t="s">
        <v>108</v>
      </c>
    </row>
    <row r="776" spans="1:9">
      <c r="A776" s="55"/>
      <c r="B776" s="47" t="s">
        <v>34</v>
      </c>
      <c r="C776" s="9" t="s">
        <v>109</v>
      </c>
      <c r="D776" s="10">
        <v>0</v>
      </c>
      <c r="E776" s="10">
        <v>0</v>
      </c>
      <c r="F776" s="10">
        <v>0</v>
      </c>
      <c r="G776" s="10">
        <v>0</v>
      </c>
      <c r="H776" s="10">
        <v>0</v>
      </c>
      <c r="I776" s="11"/>
    </row>
    <row r="777" spans="1:9">
      <c r="A777" s="55"/>
      <c r="B777" s="47" t="s">
        <v>44</v>
      </c>
      <c r="C777" s="10" t="s">
        <v>110</v>
      </c>
      <c r="D777" s="10">
        <v>0</v>
      </c>
      <c r="E777" s="10">
        <v>0</v>
      </c>
      <c r="F777" s="10">
        <v>5.24</v>
      </c>
      <c r="G777" s="10">
        <v>20.94</v>
      </c>
      <c r="H777" s="10">
        <v>0</v>
      </c>
      <c r="I777" s="11"/>
    </row>
    <row r="778" spans="1:9">
      <c r="A778" s="55"/>
      <c r="B778" s="47" t="s">
        <v>111</v>
      </c>
      <c r="C778" s="9" t="s">
        <v>112</v>
      </c>
      <c r="D778" s="10">
        <v>7.0000000000000007E-2</v>
      </c>
      <c r="E778" s="10">
        <v>0</v>
      </c>
      <c r="F778" s="10">
        <v>3.32</v>
      </c>
      <c r="G778" s="10">
        <v>12.72</v>
      </c>
      <c r="H778" s="10">
        <v>0</v>
      </c>
      <c r="I778" s="11"/>
    </row>
    <row r="779" spans="1:9">
      <c r="A779" s="6" t="s">
        <v>52</v>
      </c>
      <c r="B779" s="46" t="s">
        <v>113</v>
      </c>
      <c r="C779" s="7" t="s">
        <v>24</v>
      </c>
      <c r="D779" s="7">
        <f>SUM(D780)</f>
        <v>1.08</v>
      </c>
      <c r="E779" s="7">
        <f t="shared" ref="E779:H779" si="170">SUM(E780)</f>
        <v>0.27</v>
      </c>
      <c r="F779" s="7">
        <f t="shared" si="170"/>
        <v>9.36</v>
      </c>
      <c r="G779" s="7">
        <f t="shared" si="170"/>
        <v>44.55</v>
      </c>
      <c r="H779" s="7">
        <f t="shared" si="170"/>
        <v>0</v>
      </c>
      <c r="I779" s="8" t="s">
        <v>114</v>
      </c>
    </row>
    <row r="780" spans="1:9">
      <c r="A780" s="55"/>
      <c r="B780" s="47" t="s">
        <v>115</v>
      </c>
      <c r="C780" s="9" t="s">
        <v>27</v>
      </c>
      <c r="D780" s="10">
        <v>1.08</v>
      </c>
      <c r="E780" s="10">
        <v>0.27</v>
      </c>
      <c r="F780" s="10">
        <v>9.36</v>
      </c>
      <c r="G780" s="10">
        <v>44.55</v>
      </c>
      <c r="H780" s="10">
        <v>0</v>
      </c>
      <c r="I780" s="11"/>
    </row>
    <row r="781" spans="1:9">
      <c r="A781" s="81" t="s">
        <v>57</v>
      </c>
      <c r="B781" s="82"/>
      <c r="C781" s="29">
        <v>520</v>
      </c>
      <c r="D781" s="29">
        <f>SUM(D751,D753,D763,D771,D775,D779,)</f>
        <v>15.52</v>
      </c>
      <c r="E781" s="29">
        <f t="shared" ref="E781:H781" si="171">SUM(E751,E753,E763,E771,E775,E779,)</f>
        <v>9.91</v>
      </c>
      <c r="F781" s="29">
        <f t="shared" si="171"/>
        <v>55.23</v>
      </c>
      <c r="G781" s="29">
        <f t="shared" si="171"/>
        <v>373.51000000000005</v>
      </c>
      <c r="H781" s="29">
        <f t="shared" si="171"/>
        <v>16.288999999999998</v>
      </c>
      <c r="I781" s="16"/>
    </row>
    <row r="782" spans="1:9">
      <c r="A782" s="6" t="s">
        <v>116</v>
      </c>
      <c r="B782" s="46" t="s">
        <v>448</v>
      </c>
      <c r="C782" s="7" t="s">
        <v>48</v>
      </c>
      <c r="D782" s="7">
        <f>SUM(D783:D793)</f>
        <v>7.72</v>
      </c>
      <c r="E782" s="7">
        <f t="shared" ref="E782:H782" si="172">SUM(E783:E793)</f>
        <v>7.8100000000000005</v>
      </c>
      <c r="F782" s="7">
        <f t="shared" si="172"/>
        <v>25.86</v>
      </c>
      <c r="G782" s="7">
        <f t="shared" si="172"/>
        <v>206.92000000000004</v>
      </c>
      <c r="H782" s="7">
        <f t="shared" si="172"/>
        <v>0.46200000000000002</v>
      </c>
      <c r="I782" s="8" t="s">
        <v>449</v>
      </c>
    </row>
    <row r="783" spans="1:9">
      <c r="A783" s="55"/>
      <c r="B783" s="47" t="s">
        <v>259</v>
      </c>
      <c r="C783" s="9" t="s">
        <v>450</v>
      </c>
      <c r="D783" s="10">
        <v>2.57</v>
      </c>
      <c r="E783" s="10">
        <v>1.39</v>
      </c>
      <c r="F783" s="10">
        <v>0.31</v>
      </c>
      <c r="G783" s="10">
        <v>23.92</v>
      </c>
      <c r="H783" s="10">
        <v>7.6999999999999999E-2</v>
      </c>
      <c r="I783" s="11"/>
    </row>
    <row r="784" spans="1:9">
      <c r="A784" s="55"/>
      <c r="B784" s="47" t="s">
        <v>14</v>
      </c>
      <c r="C784" s="9" t="s">
        <v>336</v>
      </c>
      <c r="D784" s="10">
        <v>0.02</v>
      </c>
      <c r="E784" s="10">
        <v>0.86</v>
      </c>
      <c r="F784" s="10">
        <v>0.02</v>
      </c>
      <c r="G784" s="10">
        <v>7.92</v>
      </c>
      <c r="H784" s="10">
        <v>0</v>
      </c>
      <c r="I784" s="11"/>
    </row>
    <row r="785" spans="1:9">
      <c r="A785" s="55"/>
      <c r="B785" s="47" t="s">
        <v>130</v>
      </c>
      <c r="C785" s="9" t="s">
        <v>175</v>
      </c>
      <c r="D785" s="10">
        <v>0</v>
      </c>
      <c r="E785" s="10">
        <v>2.1</v>
      </c>
      <c r="F785" s="10">
        <v>0</v>
      </c>
      <c r="G785" s="10">
        <v>18.88</v>
      </c>
      <c r="H785" s="10">
        <v>0</v>
      </c>
      <c r="I785" s="11"/>
    </row>
    <row r="786" spans="1:9">
      <c r="A786" s="55"/>
      <c r="B786" s="47" t="s">
        <v>130</v>
      </c>
      <c r="C786" s="9" t="s">
        <v>336</v>
      </c>
      <c r="D786" s="10">
        <v>0</v>
      </c>
      <c r="E786" s="10">
        <v>1.4</v>
      </c>
      <c r="F786" s="10">
        <v>0</v>
      </c>
      <c r="G786" s="10">
        <v>12.59</v>
      </c>
      <c r="H786" s="10">
        <v>0</v>
      </c>
      <c r="I786" s="11"/>
    </row>
    <row r="787" spans="1:9">
      <c r="A787" s="55"/>
      <c r="B787" s="47" t="s">
        <v>82</v>
      </c>
      <c r="C787" s="9" t="s">
        <v>200</v>
      </c>
      <c r="D787" s="10">
        <v>3.17</v>
      </c>
      <c r="E787" s="10">
        <v>0.33</v>
      </c>
      <c r="F787" s="10">
        <v>21.25</v>
      </c>
      <c r="G787" s="10">
        <v>102.87</v>
      </c>
      <c r="H787" s="10">
        <v>0.185</v>
      </c>
      <c r="I787" s="11"/>
    </row>
    <row r="788" spans="1:9">
      <c r="A788" s="55"/>
      <c r="B788" s="47" t="s">
        <v>45</v>
      </c>
      <c r="C788" s="9" t="s">
        <v>451</v>
      </c>
      <c r="D788" s="10">
        <v>0.45</v>
      </c>
      <c r="E788" s="10">
        <v>0.49</v>
      </c>
      <c r="F788" s="10">
        <v>0.72</v>
      </c>
      <c r="G788" s="10">
        <v>9.24</v>
      </c>
      <c r="H788" s="10">
        <v>0.2</v>
      </c>
      <c r="I788" s="11"/>
    </row>
    <row r="789" spans="1:9" ht="15" customHeight="1">
      <c r="A789" s="55"/>
      <c r="B789" s="47" t="s">
        <v>43</v>
      </c>
      <c r="C789" s="9" t="s">
        <v>202</v>
      </c>
      <c r="D789" s="10">
        <v>0</v>
      </c>
      <c r="E789" s="10">
        <v>0</v>
      </c>
      <c r="F789" s="10">
        <v>0</v>
      </c>
      <c r="G789" s="10">
        <v>0</v>
      </c>
      <c r="H789" s="10">
        <v>0</v>
      </c>
      <c r="I789" s="11"/>
    </row>
    <row r="790" spans="1:9">
      <c r="A790" s="55"/>
      <c r="B790" s="47" t="s">
        <v>44</v>
      </c>
      <c r="C790" s="9" t="s">
        <v>180</v>
      </c>
      <c r="D790" s="10">
        <v>0</v>
      </c>
      <c r="E790" s="10">
        <v>0</v>
      </c>
      <c r="F790" s="10">
        <v>3.49</v>
      </c>
      <c r="G790" s="10">
        <v>13.96</v>
      </c>
      <c r="H790" s="10">
        <v>0</v>
      </c>
      <c r="I790" s="11"/>
    </row>
    <row r="791" spans="1:9">
      <c r="A791" s="55"/>
      <c r="B791" s="47" t="s">
        <v>150</v>
      </c>
      <c r="C791" s="9" t="s">
        <v>28</v>
      </c>
      <c r="D791" s="10">
        <v>0.89</v>
      </c>
      <c r="E791" s="10">
        <v>0.8</v>
      </c>
      <c r="F791" s="10">
        <v>0.05</v>
      </c>
      <c r="G791" s="10">
        <v>10.99</v>
      </c>
      <c r="H791" s="10">
        <v>0</v>
      </c>
      <c r="I791" s="11"/>
    </row>
    <row r="792" spans="1:9">
      <c r="A792" s="55"/>
      <c r="B792" s="47" t="s">
        <v>150</v>
      </c>
      <c r="C792" s="9" t="s">
        <v>180</v>
      </c>
      <c r="D792" s="10">
        <v>0.44</v>
      </c>
      <c r="E792" s="10">
        <v>0.4</v>
      </c>
      <c r="F792" s="10">
        <v>0.02</v>
      </c>
      <c r="G792" s="10">
        <v>5.5</v>
      </c>
      <c r="H792" s="10">
        <v>0</v>
      </c>
      <c r="I792" s="11"/>
    </row>
    <row r="793" spans="1:9">
      <c r="A793" s="55"/>
      <c r="B793" s="47" t="s">
        <v>329</v>
      </c>
      <c r="C793" s="9" t="s">
        <v>336</v>
      </c>
      <c r="D793" s="10">
        <v>0.18</v>
      </c>
      <c r="E793" s="10">
        <v>0.04</v>
      </c>
      <c r="F793" s="10">
        <v>0</v>
      </c>
      <c r="G793" s="10">
        <v>1.05</v>
      </c>
      <c r="H793" s="10">
        <v>0</v>
      </c>
      <c r="I793" s="11"/>
    </row>
    <row r="794" spans="1:9">
      <c r="A794" s="6" t="s">
        <v>116</v>
      </c>
      <c r="B794" s="46" t="s">
        <v>254</v>
      </c>
      <c r="C794" s="7" t="s">
        <v>32</v>
      </c>
      <c r="D794" s="7">
        <f>SUM(D795:D797)</f>
        <v>0.09</v>
      </c>
      <c r="E794" s="7">
        <f t="shared" ref="E794:H794" si="173">SUM(E795:E797)</f>
        <v>0.02</v>
      </c>
      <c r="F794" s="7">
        <f t="shared" si="173"/>
        <v>6.76</v>
      </c>
      <c r="G794" s="7">
        <f t="shared" si="173"/>
        <v>27.529999999999998</v>
      </c>
      <c r="H794" s="7">
        <f t="shared" si="173"/>
        <v>4.4999999999999998E-2</v>
      </c>
      <c r="I794" s="8" t="s">
        <v>255</v>
      </c>
    </row>
    <row r="795" spans="1:9">
      <c r="A795" s="55"/>
      <c r="B795" s="47" t="s">
        <v>256</v>
      </c>
      <c r="C795" s="9" t="s">
        <v>51</v>
      </c>
      <c r="D795" s="10">
        <v>0.09</v>
      </c>
      <c r="E795" s="10">
        <v>0.02</v>
      </c>
      <c r="F795" s="10">
        <v>0.02</v>
      </c>
      <c r="G795" s="10">
        <v>0.63</v>
      </c>
      <c r="H795" s="10">
        <v>4.4999999999999998E-2</v>
      </c>
      <c r="I795" s="11"/>
    </row>
    <row r="796" spans="1:9">
      <c r="A796" s="55"/>
      <c r="B796" s="47" t="s">
        <v>46</v>
      </c>
      <c r="C796" s="9" t="s">
        <v>109</v>
      </c>
      <c r="D796" s="10">
        <v>0</v>
      </c>
      <c r="E796" s="10">
        <v>0</v>
      </c>
      <c r="F796" s="10">
        <v>0</v>
      </c>
      <c r="G796" s="10">
        <v>0</v>
      </c>
      <c r="H796" s="10">
        <v>0</v>
      </c>
      <c r="I796" s="11"/>
    </row>
    <row r="797" spans="1:9" ht="15.75" thickBot="1">
      <c r="A797" s="55"/>
      <c r="B797" s="47" t="s">
        <v>44</v>
      </c>
      <c r="C797" s="10" t="s">
        <v>161</v>
      </c>
      <c r="D797" s="10">
        <v>0</v>
      </c>
      <c r="E797" s="10">
        <v>0</v>
      </c>
      <c r="F797" s="10">
        <v>6.74</v>
      </c>
      <c r="G797" s="10">
        <v>26.9</v>
      </c>
      <c r="H797" s="10">
        <v>0</v>
      </c>
      <c r="I797" s="11"/>
    </row>
    <row r="798" spans="1:9">
      <c r="A798" s="83" t="s">
        <v>57</v>
      </c>
      <c r="B798" s="84"/>
      <c r="C798" s="27">
        <v>220</v>
      </c>
      <c r="D798" s="27">
        <f>SUM(D782,D794,)</f>
        <v>7.81</v>
      </c>
      <c r="E798" s="27">
        <f t="shared" ref="E798:H798" si="174">SUM(E782,E794,)</f>
        <v>7.83</v>
      </c>
      <c r="F798" s="27">
        <f t="shared" si="174"/>
        <v>32.619999999999997</v>
      </c>
      <c r="G798" s="27">
        <f t="shared" si="174"/>
        <v>234.45000000000005</v>
      </c>
      <c r="H798" s="27">
        <f t="shared" si="174"/>
        <v>0.50700000000000001</v>
      </c>
      <c r="I798" s="22"/>
    </row>
    <row r="799" spans="1:9" ht="16.5" thickBot="1">
      <c r="A799" s="85" t="s">
        <v>140</v>
      </c>
      <c r="B799" s="86"/>
      <c r="C799" s="28">
        <f>SUM(C747,C750,C781,C798,)</f>
        <v>1225</v>
      </c>
      <c r="D799" s="28">
        <f t="shared" ref="D799:H799" si="175">SUM(D747,D750,D781,D798,)</f>
        <v>34.31</v>
      </c>
      <c r="E799" s="28">
        <f t="shared" si="175"/>
        <v>31.57</v>
      </c>
      <c r="F799" s="28">
        <f t="shared" si="175"/>
        <v>142.63399999999999</v>
      </c>
      <c r="G799" s="28">
        <f t="shared" si="175"/>
        <v>1005.0600000000002</v>
      </c>
      <c r="H799" s="28">
        <f t="shared" si="175"/>
        <v>21.808</v>
      </c>
      <c r="I799" s="24"/>
    </row>
    <row r="801" spans="1:8" s="44" customFormat="1">
      <c r="A801" s="49"/>
      <c r="B801" s="49"/>
    </row>
    <row r="803" spans="1:8" ht="15.75" thickBot="1"/>
    <row r="804" spans="1:8" ht="15.75" thickBot="1">
      <c r="A804" s="87" t="s">
        <v>455</v>
      </c>
      <c r="B804" s="88"/>
      <c r="C804" s="88"/>
      <c r="D804" s="88"/>
      <c r="E804" s="88"/>
      <c r="F804" s="88"/>
      <c r="G804" s="88"/>
      <c r="H804" s="88"/>
    </row>
    <row r="805" spans="1:8">
      <c r="A805" s="62" t="s">
        <v>456</v>
      </c>
      <c r="B805" s="79" t="s">
        <v>457</v>
      </c>
      <c r="C805" s="79"/>
      <c r="D805" s="68" t="s">
        <v>5</v>
      </c>
      <c r="E805" s="68"/>
      <c r="F805" s="68"/>
      <c r="G805" s="68" t="s">
        <v>6</v>
      </c>
      <c r="H805" s="70" t="s">
        <v>7</v>
      </c>
    </row>
    <row r="806" spans="1:8" ht="15.75" thickBot="1">
      <c r="A806" s="63"/>
      <c r="B806" s="80"/>
      <c r="C806" s="80"/>
      <c r="D806" s="34" t="s">
        <v>9</v>
      </c>
      <c r="E806" s="34" t="s">
        <v>10</v>
      </c>
      <c r="F806" s="34" t="s">
        <v>11</v>
      </c>
      <c r="G806" s="69"/>
      <c r="H806" s="71"/>
    </row>
    <row r="807" spans="1:8">
      <c r="A807" s="52">
        <v>1</v>
      </c>
      <c r="B807" s="72" t="s">
        <v>458</v>
      </c>
      <c r="C807" s="73"/>
      <c r="D807" s="35">
        <f>SUM(D24,D99,D176,D252,D328,D405,D479,D594,D671,D747,)</f>
        <v>145.88999999999999</v>
      </c>
      <c r="E807" s="35">
        <f>SUM(E24,E99,E176,E252,E328,E405,E479,E594,E671,E747,)</f>
        <v>161.61000000000001</v>
      </c>
      <c r="F807" s="35">
        <f>SUM(F24,F99,F176,F252,F328,F405,F479,F594,F671,F747,)</f>
        <v>376.69500000000005</v>
      </c>
      <c r="G807" s="35">
        <f>SUM(G24,G99,G176,G252,G328,G405,G479,G594,G671,G747,)</f>
        <v>3595.1569999999997</v>
      </c>
      <c r="H807" s="35">
        <f>SUM(H24,H99,H176,H252,H328,H405,H479,H594,H671,H747,)</f>
        <v>24.567</v>
      </c>
    </row>
    <row r="808" spans="1:8">
      <c r="A808" s="53">
        <v>2</v>
      </c>
      <c r="B808" s="74" t="s">
        <v>459</v>
      </c>
      <c r="C808" s="75"/>
      <c r="D808" s="10">
        <f>SUM(D27,D102,D179,D255,D331,D408,D482,D597,D674,D750,)</f>
        <v>8.23</v>
      </c>
      <c r="E808" s="10">
        <f>SUM(E27,E102,E179,E255,E331,E408,E482,E597,E674,E750,)</f>
        <v>2.0249999999999999</v>
      </c>
      <c r="F808" s="10">
        <f>SUM(F27,F102,F179,F255,F331,F408,F482,F597,F674,F750,)</f>
        <v>132.995</v>
      </c>
      <c r="G808" s="10">
        <f>SUM(G27,G102,G179,G255,G331,G408,G482,G597,G674,G750,)</f>
        <v>609.45000000000005</v>
      </c>
      <c r="H808" s="10">
        <f>SUM(H27,H102,H179,H255,H331,H408,H482,H597,H674,H750,)</f>
        <v>437.67999999999995</v>
      </c>
    </row>
    <row r="809" spans="1:8">
      <c r="A809" s="53">
        <v>3</v>
      </c>
      <c r="B809" s="74" t="s">
        <v>460</v>
      </c>
      <c r="C809" s="75"/>
      <c r="D809" s="10">
        <f>SUM(D59,D137,D210,D289,D359,D440,D520,D627,D706,D781,)</f>
        <v>174.88600000000002</v>
      </c>
      <c r="E809" s="10">
        <f>SUM(E59,E137,E210,E289,E359,E440,E520,E627,E706,E781,)</f>
        <v>149.78399999999999</v>
      </c>
      <c r="F809" s="10">
        <f>SUM(F59,F137,F210,F289,F359,F440,F520,F627,F706,F781,)</f>
        <v>523.01300000000003</v>
      </c>
      <c r="G809" s="10">
        <f>SUM(G59,G137,G210,G289,G359,G440,G520,G627,G706,G781,)</f>
        <v>4161.38</v>
      </c>
      <c r="H809" s="10">
        <f>SUM(H59,H137,H210,H289,H359,H440,H520,H627,H706,H781,)</f>
        <v>375.541</v>
      </c>
    </row>
    <row r="810" spans="1:8" ht="15.75" thickBot="1">
      <c r="A810" s="54">
        <v>4</v>
      </c>
      <c r="B810" s="76" t="s">
        <v>461</v>
      </c>
      <c r="C810" s="77"/>
      <c r="D810" s="10">
        <f>SUM(D75,D142,D225,D301,D371,D455,D537,D640,D712,D798,)</f>
        <v>73.695000000000007</v>
      </c>
      <c r="E810" s="10">
        <f>SUM(E75,E142,E225,E301,E371,E455,E537,E640,E712,E798,)</f>
        <v>65.643000000000001</v>
      </c>
      <c r="F810" s="10">
        <f>SUM(F75,F142,F225,F301,F371,F455,F537,F640,F712,F798,)</f>
        <v>318.298</v>
      </c>
      <c r="G810" s="10">
        <f>SUM(G75,G142,G225,G301,G371,G455,G537,G640,G712,G798,)</f>
        <v>2186.5500000000002</v>
      </c>
      <c r="H810" s="10">
        <f>SUM(H75,H142,H225,H301,H371,H455,H537,H640,H712,H798,)</f>
        <v>22.637999999999998</v>
      </c>
    </row>
    <row r="811" spans="1:8" ht="15.75" thickBot="1">
      <c r="A811" s="58" t="s">
        <v>462</v>
      </c>
      <c r="B811" s="59"/>
      <c r="C811" s="78"/>
      <c r="D811" s="36">
        <f>SUM(D807:D810)</f>
        <v>402.70099999999996</v>
      </c>
      <c r="E811" s="36">
        <f t="shared" ref="E811:H811" si="176">SUM(E807:E810)</f>
        <v>379.06200000000001</v>
      </c>
      <c r="F811" s="36">
        <f t="shared" si="176"/>
        <v>1351.001</v>
      </c>
      <c r="G811" s="36">
        <f t="shared" si="176"/>
        <v>10552.537</v>
      </c>
      <c r="H811" s="37">
        <f t="shared" si="176"/>
        <v>860.42600000000004</v>
      </c>
    </row>
    <row r="812" spans="1:8" ht="15.75" thickBot="1">
      <c r="A812" s="51"/>
      <c r="B812" s="51"/>
      <c r="C812" s="38"/>
      <c r="D812" s="39"/>
      <c r="E812" s="39"/>
      <c r="F812" s="39"/>
      <c r="G812" s="39"/>
      <c r="H812" s="39"/>
    </row>
    <row r="813" spans="1:8" ht="15.75" thickBot="1">
      <c r="A813" s="60" t="s">
        <v>463</v>
      </c>
      <c r="B813" s="61"/>
      <c r="C813" s="61"/>
      <c r="D813" s="61"/>
      <c r="E813" s="61"/>
      <c r="F813" s="61"/>
      <c r="G813" s="61"/>
      <c r="H813" s="61"/>
    </row>
    <row r="814" spans="1:8">
      <c r="A814" s="62" t="s">
        <v>456</v>
      </c>
      <c r="B814" s="64" t="s">
        <v>457</v>
      </c>
      <c r="C814" s="65"/>
      <c r="D814" s="68" t="s">
        <v>5</v>
      </c>
      <c r="E814" s="68"/>
      <c r="F814" s="68"/>
      <c r="G814" s="68" t="s">
        <v>6</v>
      </c>
      <c r="H814" s="70" t="s">
        <v>7</v>
      </c>
    </row>
    <row r="815" spans="1:8" ht="15.75" thickBot="1">
      <c r="A815" s="63"/>
      <c r="B815" s="66"/>
      <c r="C815" s="67"/>
      <c r="D815" s="34" t="s">
        <v>9</v>
      </c>
      <c r="E815" s="34" t="s">
        <v>10</v>
      </c>
      <c r="F815" s="34" t="s">
        <v>11</v>
      </c>
      <c r="G815" s="69"/>
      <c r="H815" s="71"/>
    </row>
    <row r="816" spans="1:8">
      <c r="A816" s="52">
        <v>1</v>
      </c>
      <c r="B816" s="52" t="s">
        <v>458</v>
      </c>
      <c r="C816" s="40">
        <f>G816/1560</f>
        <v>0.23045878205128204</v>
      </c>
      <c r="D816" s="35">
        <f>D807/10</f>
        <v>14.588999999999999</v>
      </c>
      <c r="E816" s="35">
        <f t="shared" ref="E816:H819" si="177">E807/10</f>
        <v>16.161000000000001</v>
      </c>
      <c r="F816" s="35">
        <f t="shared" si="177"/>
        <v>37.669500000000006</v>
      </c>
      <c r="G816" s="35">
        <f t="shared" si="177"/>
        <v>359.51569999999998</v>
      </c>
      <c r="H816" s="35">
        <f t="shared" si="177"/>
        <v>2.4567000000000001</v>
      </c>
    </row>
    <row r="817" spans="1:8">
      <c r="A817" s="53">
        <v>2</v>
      </c>
      <c r="B817" s="53" t="s">
        <v>459</v>
      </c>
      <c r="C817" s="40">
        <f t="shared" ref="C817:C819" si="178">G817/1560</f>
        <v>3.90673076923077E-2</v>
      </c>
      <c r="D817" s="10">
        <f>D808/10</f>
        <v>0.82300000000000006</v>
      </c>
      <c r="E817" s="10">
        <f t="shared" si="177"/>
        <v>0.20249999999999999</v>
      </c>
      <c r="F817" s="10">
        <f t="shared" si="177"/>
        <v>13.2995</v>
      </c>
      <c r="G817" s="10">
        <f t="shared" si="177"/>
        <v>60.945000000000007</v>
      </c>
      <c r="H817" s="10">
        <f t="shared" si="177"/>
        <v>43.767999999999994</v>
      </c>
    </row>
    <row r="818" spans="1:8">
      <c r="A818" s="53">
        <v>3</v>
      </c>
      <c r="B818" s="53" t="s">
        <v>460</v>
      </c>
      <c r="C818" s="40">
        <f t="shared" si="178"/>
        <v>0.2667551282051282</v>
      </c>
      <c r="D818" s="10">
        <f>D809/10</f>
        <v>17.488600000000002</v>
      </c>
      <c r="E818" s="10">
        <f t="shared" si="177"/>
        <v>14.978399999999999</v>
      </c>
      <c r="F818" s="10">
        <f t="shared" si="177"/>
        <v>52.301300000000005</v>
      </c>
      <c r="G818" s="10">
        <f t="shared" si="177"/>
        <v>416.13800000000003</v>
      </c>
      <c r="H818" s="10">
        <f t="shared" si="177"/>
        <v>37.554099999999998</v>
      </c>
    </row>
    <row r="819" spans="1:8" ht="15.75" thickBot="1">
      <c r="A819" s="54">
        <v>4</v>
      </c>
      <c r="B819" s="54" t="s">
        <v>461</v>
      </c>
      <c r="C819" s="42">
        <f t="shared" si="178"/>
        <v>0.14016346153846157</v>
      </c>
      <c r="D819" s="19">
        <f>D810/10</f>
        <v>7.3695000000000004</v>
      </c>
      <c r="E819" s="19">
        <f t="shared" si="177"/>
        <v>6.5643000000000002</v>
      </c>
      <c r="F819" s="19">
        <f t="shared" si="177"/>
        <v>31.829799999999999</v>
      </c>
      <c r="G819" s="19">
        <f t="shared" si="177"/>
        <v>218.65500000000003</v>
      </c>
      <c r="H819" s="19">
        <f t="shared" si="177"/>
        <v>2.2637999999999998</v>
      </c>
    </row>
    <row r="820" spans="1:8" ht="15.75" thickBot="1">
      <c r="A820" s="58" t="s">
        <v>462</v>
      </c>
      <c r="B820" s="59"/>
      <c r="C820" s="43">
        <f>G820/1560</f>
        <v>0.67644467948717946</v>
      </c>
      <c r="D820" s="41">
        <f>SUM(D816:D819)</f>
        <v>40.270099999999999</v>
      </c>
      <c r="E820" s="36">
        <f t="shared" ref="E820:H820" si="179">SUM(E816:E819)</f>
        <v>37.906200000000005</v>
      </c>
      <c r="F820" s="36">
        <f t="shared" si="179"/>
        <v>135.10010000000003</v>
      </c>
      <c r="G820" s="36">
        <f t="shared" si="179"/>
        <v>1055.2537</v>
      </c>
      <c r="H820" s="37">
        <f t="shared" si="179"/>
        <v>86.042599999999993</v>
      </c>
    </row>
  </sheetData>
  <mergeCells count="148">
    <mergeCell ref="A331:B331"/>
    <mergeCell ref="A359:B359"/>
    <mergeCell ref="A371:B371"/>
    <mergeCell ref="A372:B372"/>
    <mergeCell ref="A328:B328"/>
    <mergeCell ref="I232:I233"/>
    <mergeCell ref="G309:G310"/>
    <mergeCell ref="H309:H310"/>
    <mergeCell ref="I309:I310"/>
    <mergeCell ref="A311:I311"/>
    <mergeCell ref="A234:I234"/>
    <mergeCell ref="A252:B252"/>
    <mergeCell ref="A255:B255"/>
    <mergeCell ref="A289:B289"/>
    <mergeCell ref="A301:B301"/>
    <mergeCell ref="A309:A310"/>
    <mergeCell ref="B309:B310"/>
    <mergeCell ref="C309:C310"/>
    <mergeCell ref="D309:F309"/>
    <mergeCell ref="A302:B302"/>
    <mergeCell ref="A210:B210"/>
    <mergeCell ref="A225:B225"/>
    <mergeCell ref="A226:B226"/>
    <mergeCell ref="A232:A233"/>
    <mergeCell ref="B232:B233"/>
    <mergeCell ref="C232:C233"/>
    <mergeCell ref="D232:F232"/>
    <mergeCell ref="G232:G233"/>
    <mergeCell ref="H232:H233"/>
    <mergeCell ref="H155:H156"/>
    <mergeCell ref="I155:I156"/>
    <mergeCell ref="A157:I157"/>
    <mergeCell ref="A176:B176"/>
    <mergeCell ref="A179:B179"/>
    <mergeCell ref="A155:A156"/>
    <mergeCell ref="B155:B156"/>
    <mergeCell ref="C155:C156"/>
    <mergeCell ref="D155:F155"/>
    <mergeCell ref="G155:G156"/>
    <mergeCell ref="A76:B76"/>
    <mergeCell ref="A80:A81"/>
    <mergeCell ref="B80:B81"/>
    <mergeCell ref="C80:C81"/>
    <mergeCell ref="D80:F80"/>
    <mergeCell ref="I2:I3"/>
    <mergeCell ref="A4:I4"/>
    <mergeCell ref="A24:B24"/>
    <mergeCell ref="A27:B27"/>
    <mergeCell ref="A59:B59"/>
    <mergeCell ref="G2:G3"/>
    <mergeCell ref="H2:H3"/>
    <mergeCell ref="A75:B75"/>
    <mergeCell ref="A2:A3"/>
    <mergeCell ref="B2:B3"/>
    <mergeCell ref="C2:C3"/>
    <mergeCell ref="D2:F2"/>
    <mergeCell ref="A142:B142"/>
    <mergeCell ref="A143:B143"/>
    <mergeCell ref="H80:H81"/>
    <mergeCell ref="I80:I81"/>
    <mergeCell ref="A82:I82"/>
    <mergeCell ref="A99:B99"/>
    <mergeCell ref="A102:B102"/>
    <mergeCell ref="A137:B137"/>
    <mergeCell ref="G80:G81"/>
    <mergeCell ref="H385:H386"/>
    <mergeCell ref="I385:I386"/>
    <mergeCell ref="A387:I387"/>
    <mergeCell ref="A405:B405"/>
    <mergeCell ref="A408:B408"/>
    <mergeCell ref="A385:A386"/>
    <mergeCell ref="B385:B386"/>
    <mergeCell ref="C385:C386"/>
    <mergeCell ref="D385:F385"/>
    <mergeCell ref="G385:G386"/>
    <mergeCell ref="C460:C461"/>
    <mergeCell ref="D460:F460"/>
    <mergeCell ref="G460:G461"/>
    <mergeCell ref="H460:H461"/>
    <mergeCell ref="I460:I461"/>
    <mergeCell ref="A440:B440"/>
    <mergeCell ref="A455:B455"/>
    <mergeCell ref="A456:B456"/>
    <mergeCell ref="A460:A461"/>
    <mergeCell ref="B460:B461"/>
    <mergeCell ref="A538:B538"/>
    <mergeCell ref="A575:A576"/>
    <mergeCell ref="B575:B576"/>
    <mergeCell ref="C575:C576"/>
    <mergeCell ref="D575:F575"/>
    <mergeCell ref="A462:I462"/>
    <mergeCell ref="A479:B479"/>
    <mergeCell ref="A482:B482"/>
    <mergeCell ref="A520:B520"/>
    <mergeCell ref="A537:B537"/>
    <mergeCell ref="A597:B597"/>
    <mergeCell ref="A627:B627"/>
    <mergeCell ref="A640:B640"/>
    <mergeCell ref="A641:B641"/>
    <mergeCell ref="A651:A652"/>
    <mergeCell ref="B651:B652"/>
    <mergeCell ref="G575:G576"/>
    <mergeCell ref="H575:H576"/>
    <mergeCell ref="I575:I576"/>
    <mergeCell ref="A577:I577"/>
    <mergeCell ref="A594:B594"/>
    <mergeCell ref="A653:I653"/>
    <mergeCell ref="A671:B671"/>
    <mergeCell ref="A674:B674"/>
    <mergeCell ref="A706:B706"/>
    <mergeCell ref="A712:B712"/>
    <mergeCell ref="C651:C652"/>
    <mergeCell ref="D651:F651"/>
    <mergeCell ref="G651:G652"/>
    <mergeCell ref="H651:H652"/>
    <mergeCell ref="I651:I652"/>
    <mergeCell ref="G728:G729"/>
    <mergeCell ref="H728:H729"/>
    <mergeCell ref="I728:I729"/>
    <mergeCell ref="A730:I730"/>
    <mergeCell ref="A747:B747"/>
    <mergeCell ref="A713:B713"/>
    <mergeCell ref="A728:A729"/>
    <mergeCell ref="B728:B729"/>
    <mergeCell ref="C728:C729"/>
    <mergeCell ref="D728:F728"/>
    <mergeCell ref="A805:A806"/>
    <mergeCell ref="B805:C806"/>
    <mergeCell ref="D805:F805"/>
    <mergeCell ref="G805:G806"/>
    <mergeCell ref="H805:H806"/>
    <mergeCell ref="A750:B750"/>
    <mergeCell ref="A781:B781"/>
    <mergeCell ref="A798:B798"/>
    <mergeCell ref="A799:B799"/>
    <mergeCell ref="A804:H804"/>
    <mergeCell ref="A820:B820"/>
    <mergeCell ref="A813:H813"/>
    <mergeCell ref="A814:A815"/>
    <mergeCell ref="B814:C815"/>
    <mergeCell ref="D814:F814"/>
    <mergeCell ref="G814:G815"/>
    <mergeCell ref="H814:H815"/>
    <mergeCell ref="B807:C807"/>
    <mergeCell ref="B808:C808"/>
    <mergeCell ref="B809:C809"/>
    <mergeCell ref="B810:C810"/>
    <mergeCell ref="A811:C811"/>
  </mergeCells>
  <pageMargins left="0.11811023622047245" right="0.11811023622047245" top="0" bottom="0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Ясли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2025-03-25T10:24:13Z</dcterms:modified>
</cp:coreProperties>
</file>